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1- SDA 20240516\Seguimiento PAAC\1er Cuatrimestre 2024\Informe\Para Publicar\"/>
    </mc:Choice>
  </mc:AlternateContent>
  <xr:revisionPtr revIDLastSave="0" documentId="8_{A2565053-3D0A-4119-BF01-197ED7B22B79}" xr6:coauthVersionLast="47" xr6:coauthVersionMax="47" xr10:uidLastSave="{00000000-0000-0000-0000-000000000000}"/>
  <bookViews>
    <workbookView xWindow="-120" yWindow="-120" windowWidth="29040" windowHeight="15720" firstSheet="2" activeTab="2" xr2:uid="{3F93FF8D-EE39-4E27-AA9A-ADB7B0F06197}"/>
  </bookViews>
  <sheets>
    <sheet name="Lista" sheetId="3" state="hidden" r:id="rId1"/>
    <sheet name="Desagregado" sheetId="4" state="hidden" r:id="rId2"/>
    <sheet name="RESUMEN " sheetId="8" r:id="rId3"/>
    <sheet name="PTEP" sheetId="1" r:id="rId4"/>
    <sheet name="Lista " sheetId="7" state="hidden" r:id="rId5"/>
    <sheet name="ResumenPorcentajes" sheetId="10" state="hidden" r:id="rId6"/>
    <sheet name="Seg Riesgos Gestión" sheetId="12" r:id="rId7"/>
    <sheet name="Seg Riesgos Corrupción" sheetId="11" r:id="rId8"/>
    <sheet name="Distribución" sheetId="5"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_1_SE" localSheetId="4">#REF!</definedName>
    <definedName name="_1_SE" localSheetId="2">#REF!</definedName>
    <definedName name="_1_SE">#REF!</definedName>
    <definedName name="_xlnm._FilterDatabase" localSheetId="1" hidden="1">Desagregado!$A$1:$H$64</definedName>
    <definedName name="_xlnm._FilterDatabase" localSheetId="8" hidden="1">Distribución!$A$2:$F$12</definedName>
    <definedName name="_xlnm._FilterDatabase" localSheetId="3" hidden="1">PTEP!$A$6:$N$63</definedName>
    <definedName name="_xlnm._FilterDatabase" localSheetId="5" hidden="1">ResumenPorcentajes!$A$6:$N$63</definedName>
    <definedName name="_xlnm._FilterDatabase" localSheetId="7" hidden="1">'Seg Riesgos Corrupción'!$A$1:$AN$1</definedName>
    <definedName name="A" localSheetId="4">#REF!</definedName>
    <definedName name="A" localSheetId="2">#REF!</definedName>
    <definedName name="A">#REF!</definedName>
    <definedName name="AA" localSheetId="4">#REF!</definedName>
    <definedName name="AA" localSheetId="2">#REF!</definedName>
    <definedName name="AA">#REF!</definedName>
    <definedName name="accion" localSheetId="4">#REF!</definedName>
    <definedName name="accion" localSheetId="2">#REF!</definedName>
    <definedName name="accion">#REF!</definedName>
    <definedName name="ACCIONES">#REF!</definedName>
    <definedName name="actividades">#REF!</definedName>
    <definedName name="ACTIVIDADES_DE_GESTION_Y_CONTROL">#REF!</definedName>
    <definedName name="ACTIVIDADES2012">#REF!</definedName>
    <definedName name="AGENTE">#REF!</definedName>
    <definedName name="ANUALIZACION">#REF!</definedName>
    <definedName name="AÑO">#REF!</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 localSheetId="4">#REF!</definedName>
    <definedName name="CAUSA" localSheetId="2">#REF!</definedName>
    <definedName name="CAUSA">#REF!</definedName>
    <definedName name="CAUSAS">[2]CAUSAS!$C$6:$O$11</definedName>
    <definedName name="CAUSASDERIESGO" localSheetId="4">#REF!</definedName>
    <definedName name="CAUSASDERIESGO" localSheetId="2">#REF!</definedName>
    <definedName name="CAUSASDERIESGO">#REF!</definedName>
    <definedName name="CAUSASDERIESGO1" localSheetId="4">#REF!</definedName>
    <definedName name="CAUSASDERIESGO1" localSheetId="2">#REF!</definedName>
    <definedName name="CAUSASDERIESGO1">#REF!</definedName>
    <definedName name="CIRCUNSTANCIAS_ECONOMICAS_Y_DE_MERCADO" localSheetId="4">#REF!</definedName>
    <definedName name="CIRCUNSTANCIAS_ECONOMICAS_Y_DE_MERCADO" localSheetId="2">#REF!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 localSheetId="4">#REF!</definedName>
    <definedName name="CLAVECONT" localSheetId="2">#REF!</definedName>
    <definedName name="CLAVECONT">#REF!</definedName>
    <definedName name="CLAVECONTROL">'[2]NO BORRAR'!$B$41:$B$57</definedName>
    <definedName name="CLAVEOBJ" localSheetId="4">#REF!</definedName>
    <definedName name="CLAVEOBJ" localSheetId="2">#REF!</definedName>
    <definedName name="CLAVEOBJ">#REF!</definedName>
    <definedName name="CLAVEPOL" localSheetId="4">#REF!</definedName>
    <definedName name="CLAVEPOL" localSheetId="2">#REF!</definedName>
    <definedName name="CLAVEPOL">#REF!</definedName>
    <definedName name="CLAVEPOLITICA">'[2]NO BORRAR'!$B$3:$B$17</definedName>
    <definedName name="CLAVEPROC" localSheetId="4">#REF!</definedName>
    <definedName name="CLAVEPROC" localSheetId="2">#REF!</definedName>
    <definedName name="CLAVEPROC">#REF!</definedName>
    <definedName name="CLAVEPROCEDIMIENTO">'[2]NO BORRAR'!$B$22:$B$38</definedName>
    <definedName name="CLAVERIESGO" localSheetId="4">#REF!</definedName>
    <definedName name="CLAVERIESGO" localSheetId="2">#REF!</definedName>
    <definedName name="CLAVERIESGO">#REF!</definedName>
    <definedName name="CLIENTE" localSheetId="4">#REF!</definedName>
    <definedName name="CLIENTE" localSheetId="2">#REF!</definedName>
    <definedName name="CLIENTE">#REF!</definedName>
    <definedName name="CLIENTES" localSheetId="4">#REF!</definedName>
    <definedName name="CLIENTES" localSheetId="2">#REF!</definedName>
    <definedName name="CLIENTES">#REF!</definedName>
    <definedName name="CODIGO">#REF!</definedName>
    <definedName name="CODIGO_RIESGO">#REF!</definedName>
    <definedName name="CODIGO1">#REF!</definedName>
    <definedName name="COMPONENTES">#REF!</definedName>
    <definedName name="COMPORTAMIENTO_HUMANO">#REF!</definedName>
    <definedName name="COMPORTAMIENTO_ORGANIZACIONAL">#REF!</definedName>
    <definedName name="concepto_de_gasto">#REF!</definedName>
    <definedName name="CONECTORES">#REF!</definedName>
    <definedName name="CONFLICTOS_SOCIALES">#REF!</definedName>
    <definedName name="CONTEXTO_ECONOMICO_DE_MERCADO">#REF!</definedName>
    <definedName name="CONTEXTO_POLITICO">#REF!</definedName>
    <definedName name="CONTROL">'[2]NO BORRAR'!$C$41:$C$53</definedName>
    <definedName name="CONTROLES" localSheetId="4">#REF!</definedName>
    <definedName name="CONTROLES" localSheetId="2">#REF!</definedName>
    <definedName name="CONTROLES">#REF!</definedName>
    <definedName name="COSTO_DE_ACTIVIDADES" localSheetId="4">#REF!</definedName>
    <definedName name="COSTO_DE_ACTIVIDADES" localSheetId="2">#REF!</definedName>
    <definedName name="COSTO_DE_ACTIVIDADES">#REF!</definedName>
    <definedName name="CRONOGRAMA_DE_ACTIVIDADES" localSheetId="4">#REF!</definedName>
    <definedName name="CRONOGRAMA_DE_ACTIVIDADES" localSheetId="2">#REF!</definedName>
    <definedName name="CRONOGRAMA_DE_ACTIVIDADES">#REF!</definedName>
    <definedName name="Cual_serà_el_nombre_del_procedimiento?">#REF!</definedName>
    <definedName name="DAÑOS_A_ACTIVOS">#REF!</definedName>
    <definedName name="DATO">#REF!</definedName>
    <definedName name="Datos">#REF!</definedName>
    <definedName name="DEFINICIÓN_DE_CAMBIO">#REF!</definedName>
    <definedName name="Desde">[3]Listas!$A$2:$A$14</definedName>
    <definedName name="DESEMPEÑO" localSheetId="4">#REF!</definedName>
    <definedName name="DESEMPEÑO" localSheetId="2">#REF!</definedName>
    <definedName name="DESEMPEÑO">#REF!</definedName>
    <definedName name="DIRECCION_ACTIVIDADES_MARITIMAS" localSheetId="4">#REF!</definedName>
    <definedName name="DIRECCION_ACTIVIDADES_MARITIMAS" localSheetId="2">#REF!</definedName>
    <definedName name="DIRECCION_ACTIVIDADES_MARITIMAS">#REF!</definedName>
    <definedName name="EFECTORIESGO1" localSheetId="4">#REF!</definedName>
    <definedName name="EFECTORIESGO1" localSheetId="2">#REF!</definedName>
    <definedName name="EFECTORIESGO1">#REF!</definedName>
    <definedName name="eje_del_Plan">#REF!</definedName>
    <definedName name="EJECUCION_Y__ADMINISTRACION_DEL_PROCESO">#REF!</definedName>
    <definedName name="EJECUCION_Y_ADMINISTRACION_DEL_PROCESO">#REF!</definedName>
    <definedName name="ENTORNO">#REF!</definedName>
    <definedName name="ESTABILIDAD_POLITICA">#REF!</definedName>
    <definedName name="ESTADO_DE_CONTRATO">#REF!</definedName>
    <definedName name="EVENTOS">#REF!</definedName>
    <definedName name="EVENTOS_NATUALES">#REF!</definedName>
    <definedName name="EVENTOS_NATURALES">#REF!</definedName>
    <definedName name="EVENTOS_NATURALES_">#REF!</definedName>
    <definedName name="FACTOR">[1]DATOS!$A$16:$E$16</definedName>
    <definedName name="FACTOR_DEL_RIESGO" localSheetId="4">#REF!</definedName>
    <definedName name="FACTOR_DEL_RIESGO" localSheetId="2">#REF!</definedName>
    <definedName name="FACTOR_DEL_RIESGO">#REF!</definedName>
    <definedName name="FACTORES" localSheetId="4">#REF!</definedName>
    <definedName name="FACTORES" localSheetId="2">#REF!</definedName>
    <definedName name="FACTORES">#REF!</definedName>
    <definedName name="FALLAS_TECNOLOGICAS" localSheetId="4">#REF!</definedName>
    <definedName name="FALLAS_TECNOLOGICAS" localSheetId="2">#REF!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[4]FUENTES!#REF!</definedName>
    <definedName name="FUENTES_DE_FINANCIACIÓN" localSheetId="4">#REF!</definedName>
    <definedName name="FUENTES_DE_FINANCIACIÓN" localSheetId="2">#REF!</definedName>
    <definedName name="FUENTES_DE_FINANCIACIÓN">#REF!</definedName>
    <definedName name="FUENTES_DE_RIESGO" localSheetId="4">#REF!</definedName>
    <definedName name="FUENTES_DE_RIESGO" localSheetId="2">#REF!</definedName>
    <definedName name="FUENTES_DE_RIESGO">#REF!</definedName>
    <definedName name="FUENTES_RIESGO" localSheetId="4">#REF!</definedName>
    <definedName name="FUENTES_RIESGO" localSheetId="2">#REF!</definedName>
    <definedName name="FUENTES_RIESGO">#REF!</definedName>
    <definedName name="Fut">#REF!</definedName>
    <definedName name="GENTE">#REF!</definedName>
    <definedName name="GESTION">#REF!</definedName>
    <definedName name="GESTION_ADMINISTRATIVA">[5]Contexto!#REF!</definedName>
    <definedName name="GESTION_CONTROL" localSheetId="4">#REF!</definedName>
    <definedName name="GESTION_CONTROL" localSheetId="2">#REF!</definedName>
    <definedName name="GESTION_CONTROL">#REF!</definedName>
    <definedName name="GESTION_TECNICA" localSheetId="4">#REF!</definedName>
    <definedName name="GESTION_TECNICA" localSheetId="2">#REF!</definedName>
    <definedName name="GESTION_TECNICA">#REF!</definedName>
    <definedName name="GRAVEDAD" localSheetId="4">#REF!</definedName>
    <definedName name="GRAVEDAD" localSheetId="2">#REF!</definedName>
    <definedName name="GRAVEDAD">#REF!</definedName>
    <definedName name="GRUPO_VULNERABLE">#REF!</definedName>
    <definedName name="GRUPOS_DE_EDAD">#REF!</definedName>
    <definedName name="Hasta">[3]Listas!$B$2:$B$14</definedName>
    <definedName name="IMPACTO" localSheetId="4">#REF!</definedName>
    <definedName name="IMPACTO" localSheetId="2">#REF!</definedName>
    <definedName name="IMPACTO">#REF!</definedName>
    <definedName name="IMPACTORIESGO" localSheetId="4">#REF!</definedName>
    <definedName name="IMPACTORIESGO" localSheetId="2">#REF!</definedName>
    <definedName name="IMPACTORIESGO">#REF!</definedName>
    <definedName name="INGRESOS_Y_DERECHOS" localSheetId="4">#REF!</definedName>
    <definedName name="INGRESOS_Y_DERECHOS" localSheetId="2">#REF!</definedName>
    <definedName name="INGRESOS_Y_DERECHOS">#REF!</definedName>
    <definedName name="INSTALACIONES">#REF!</definedName>
    <definedName name="INSTALACIONES_">#REF!</definedName>
    <definedName name="INTANGIBLES">#REF!</definedName>
    <definedName name="LET">#REF!</definedName>
    <definedName name="MACROPROCESO">#REF!</definedName>
    <definedName name="manejo_del_riesgo">#REF!</definedName>
    <definedName name="MERCADO">#REF!</definedName>
    <definedName name="meta_de_gestion">#REF!</definedName>
    <definedName name="meta_de_impacto">#REF!</definedName>
    <definedName name="MODALIDAD_DE_SELECCIÓN">#REF!</definedName>
    <definedName name="MOTIVO">#REF!</definedName>
    <definedName name="NOMBRE">[4]FUENTES!#REF!</definedName>
    <definedName name="NOMBRE_RIESGO" localSheetId="4">#REF!</definedName>
    <definedName name="NOMBRE_RIESGO" localSheetId="2">#REF!</definedName>
    <definedName name="NOMBRE_RIESGO">#REF!</definedName>
    <definedName name="NUM" localSheetId="4">#REF!</definedName>
    <definedName name="NUM" localSheetId="2">#REF!</definedName>
    <definedName name="NUM">#REF!</definedName>
    <definedName name="OBJETIVOS" localSheetId="4">#REF!</definedName>
    <definedName name="OBJETIVOS" localSheetId="2">#REF!</definedName>
    <definedName name="OBJETIVOS">#REF!</definedName>
    <definedName name="OBJETIVOS_ESTRATÉGICOS_UPRA">#REF!</definedName>
    <definedName name="OBJETIVOS_Y_FUNCIONES_DE_LA_SED">#REF!</definedName>
    <definedName name="ocurrencia">#REF!</definedName>
    <definedName name="OPERACIÓN">[1]DATOS!$E$16:$E$27</definedName>
    <definedName name="Optimización_de_la_capacidad_del_Sistema_Distrital_de_Gestión_del_Riesgo_en_el_manejo_de_emergencias_y_desastres" localSheetId="4">#REF!</definedName>
    <definedName name="Optimización_de_la_capacidad_del_Sistema_Distrital_de_Gestión_del_Riesgo_en_el_manejo_de_emergencias_y_desastres" localSheetId="2">#REF!</definedName>
    <definedName name="Optimización_de_la_capacidad_del_Sistema_Distrital_de_Gestión_del_Riesgo_en_el_manejo_de_emergencias_y_desastres">#REF!</definedName>
    <definedName name="OTROS" localSheetId="4">#REF!</definedName>
    <definedName name="OTROS" localSheetId="2">#REF!</definedName>
    <definedName name="OTROS">#REF!</definedName>
    <definedName name="PARTICIPACIÓN" localSheetId="4">#REF!</definedName>
    <definedName name="PARTICIPACIÓN" localSheetId="2">#REF!</definedName>
    <definedName name="PARTICIPACIÓN">#REF!</definedName>
    <definedName name="PERIODO">'[6]INFO GENERAL'!$A$328:$A$333</definedName>
    <definedName name="PERSONA" localSheetId="4">#REF!</definedName>
    <definedName name="PERSONA" localSheetId="2">#REF!</definedName>
    <definedName name="PERSONA">#REF!</definedName>
    <definedName name="PERSONAS" localSheetId="4">#REF!</definedName>
    <definedName name="PERSONAS" localSheetId="2">#REF!</definedName>
    <definedName name="PERSONAS">#REF!</definedName>
    <definedName name="PESO" localSheetId="4">#REF!</definedName>
    <definedName name="PESO" localSheetId="2">#REF!</definedName>
    <definedName name="PESO">#REF!</definedName>
    <definedName name="POLITICA">'[2]NO BORRAR'!$C$3:$C$17</definedName>
    <definedName name="POLITICAS_GUBERNAMENTALES" localSheetId="4">#REF!</definedName>
    <definedName name="POLITICAS_GUBERNAMENTALES" localSheetId="2">#REF!</definedName>
    <definedName name="POLITICAS_GUBERNAMENTALES">#REF!</definedName>
    <definedName name="PROCEDIMIENTO" localSheetId="4">#REF!</definedName>
    <definedName name="PROCEDIMIENTO" localSheetId="2">#REF!</definedName>
    <definedName name="PROCEDIMIENTO">#REF!</definedName>
    <definedName name="PROCESO" localSheetId="4">#REF!</definedName>
    <definedName name="PROCESO" localSheetId="2">#REF!</definedName>
    <definedName name="PROCESO">#REF!</definedName>
    <definedName name="PROCESOS">[1]DATOS!$A$4:$A$7</definedName>
    <definedName name="PRODUCTO">[1]DATOS!$D$16:$D$27</definedName>
    <definedName name="PRODUCTO_PMR" localSheetId="4">#REF!</definedName>
    <definedName name="PRODUCTO_PMR" localSheetId="2">#REF!</definedName>
    <definedName name="PRODUCTO_PMR">#REF!</definedName>
    <definedName name="programa_plan" localSheetId="4">#REF!</definedName>
    <definedName name="programa_plan" localSheetId="2">#REF!</definedName>
    <definedName name="programa_plan">#REF!</definedName>
    <definedName name="PROYECTO_DE_INVERSIÓN" localSheetId="4">#REF!</definedName>
    <definedName name="PROYECTO_DE_INVERSIÓN" localSheetId="2">#REF!</definedName>
    <definedName name="PROYECTO_DE_INVERSIÓN">#REF!</definedName>
    <definedName name="proyectos_prioritarios">#REF!</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ESGO_ASOCIADO" localSheetId="4">#REF!</definedName>
    <definedName name="RIESGO_ASOCIADO" localSheetId="2">#REF!</definedName>
    <definedName name="RIESGO_ASOCIADO">#REF!</definedName>
    <definedName name="RIESGO_ASOCIADO_POR_CAUSA" localSheetId="4">#REF!</definedName>
    <definedName name="RIESGO_ASOCIADO_POR_CAUSA" localSheetId="2">#REF!</definedName>
    <definedName name="RIESGO_ASOCIADO_POR_CAUSA">#REF!</definedName>
    <definedName name="RIESGO_ASOCIADO_POR_IMPACTO" localSheetId="4">#REF!</definedName>
    <definedName name="RIESGO_ASOCIADO_POR_IMPACTO" localSheetId="2">#REF!</definedName>
    <definedName name="RIESGO_ASOCIADO_POR_IMPACTO">#REF!</definedName>
    <definedName name="RIESGOESPECIFICO">#REF!</definedName>
    <definedName name="RIESGOESPECIFICO2">#REF!</definedName>
    <definedName name="RIESGOS">#REF!</definedName>
    <definedName name="SE">#REF!</definedName>
    <definedName name="SI_NO">'[7]NO BORRAR'!$F$1:$F$2</definedName>
    <definedName name="SINO" localSheetId="4">#REF!</definedName>
    <definedName name="SINO" localSheetId="2">#REF!</definedName>
    <definedName name="SINO">#REF!</definedName>
    <definedName name="SISTEMAS" localSheetId="4">#REF!</definedName>
    <definedName name="SISTEMAS" localSheetId="2">#REF!</definedName>
    <definedName name="SISTEMAS">#REF!</definedName>
    <definedName name="SISTEMAS_DE_INFORMACION" localSheetId="4">#REF!</definedName>
    <definedName name="SISTEMAS_DE_INFORMACION" localSheetId="2">#REF!</definedName>
    <definedName name="SISTEMAS_DE_INFORMACION">#REF!</definedName>
    <definedName name="STAKEHOLDERS">#REF!</definedName>
    <definedName name="TECNOLOGIA">#REF!</definedName>
    <definedName name="TECNOLOGIA_">#REF!</definedName>
    <definedName name="TIPO_DE_CONTRATO">#REF!</definedName>
    <definedName name="TIPOACCION">'[2]NO BORRAR'!$I$1:$I$9</definedName>
    <definedName name="_xlnm.Print_Titles" localSheetId="3">PTEP!$1:$6</definedName>
    <definedName name="_xlnm.Print_Titles" localSheetId="5">ResumenPorcentajes!$1:$6</definedName>
    <definedName name="TOTAL_PUNTAJE_RIESGO" localSheetId="4">#REF!</definedName>
    <definedName name="TOTAL_PUNTAJE_RIESGO" localSheetId="2">#REF!</definedName>
    <definedName name="TOTAL_PUNTAJE_RIESGO">#REF!</definedName>
    <definedName name="TRATAMIENTO" localSheetId="4">#REF!</definedName>
    <definedName name="TRATAMIENTO" localSheetId="2">#REF!</definedName>
    <definedName name="TRATAMIENTO">#REF!</definedName>
    <definedName name="TRATAMIENTO_RIESGO">'[7]NO BORRAR'!$G$1:$G$5</definedName>
    <definedName name="UNIDAD_DE_MEDIDA" localSheetId="4">#REF!</definedName>
    <definedName name="UNIDAD_DE_MEDIDA" localSheetId="2">#REF!</definedName>
    <definedName name="UNIDAD_DE_MEDIDA">#REF!</definedName>
    <definedName name="USUARIO" localSheetId="4">#REF!</definedName>
    <definedName name="USUARIO" localSheetId="2">#REF!</definedName>
    <definedName name="USUARIO">#REF!</definedName>
    <definedName name="VALORES_ETICOS" localSheetId="4">#REF!</definedName>
    <definedName name="VALORES_ETICOS" localSheetId="2">#REF!</definedName>
    <definedName name="VALORES_ETICOS">#REF!</definedName>
    <definedName name="X">#REF!</definedName>
    <definedName name="xxxx">#REF!</definedName>
    <definedName name="Y">#REF!</definedName>
    <definedName name="Z">#REF!</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8" l="1"/>
  <c r="F11" i="8"/>
  <c r="F10" i="8"/>
  <c r="F9" i="8"/>
  <c r="F8" i="8"/>
  <c r="F7" i="8"/>
  <c r="F6" i="8"/>
  <c r="F5" i="8"/>
  <c r="F4" i="8"/>
  <c r="F3" i="8"/>
  <c r="V59" i="10"/>
  <c r="W53" i="10"/>
  <c r="G10" i="8" s="1"/>
  <c r="H10" i="8" s="1"/>
  <c r="V53" i="10"/>
  <c r="W46" i="10"/>
  <c r="G9" i="8" s="1"/>
  <c r="H9" i="8" s="1"/>
  <c r="V46" i="10"/>
  <c r="W43" i="10"/>
  <c r="G8" i="8" s="1"/>
  <c r="H8" i="8" s="1"/>
  <c r="V43" i="10"/>
  <c r="W39" i="10"/>
  <c r="G7" i="8" s="1"/>
  <c r="H7" i="8" s="1"/>
  <c r="V39" i="10"/>
  <c r="W37" i="10"/>
  <c r="G6" i="8" s="1"/>
  <c r="H6" i="8" s="1"/>
  <c r="V37" i="10"/>
  <c r="W31" i="10"/>
  <c r="G5" i="8" s="1"/>
  <c r="H5" i="8" s="1"/>
  <c r="V31" i="10"/>
  <c r="W26" i="10"/>
  <c r="G4" i="8" s="1"/>
  <c r="H4" i="8" s="1"/>
  <c r="V26" i="10"/>
  <c r="W7" i="10"/>
  <c r="V7" i="10"/>
  <c r="G11" i="8"/>
  <c r="H11" i="8" s="1"/>
  <c r="P2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7" i="10"/>
  <c r="H3" i="8" l="1"/>
  <c r="F12" i="8"/>
  <c r="G12" i="8"/>
  <c r="H12" i="8" s="1"/>
  <c r="Q8" i="10"/>
  <c r="Q9" i="10"/>
  <c r="Q10" i="10"/>
  <c r="Q11" i="10"/>
  <c r="Q12" i="10"/>
  <c r="Q13" i="10"/>
  <c r="Q14" i="10"/>
  <c r="Q15" i="10"/>
  <c r="Q16" i="10"/>
  <c r="Q17" i="10"/>
  <c r="Q18" i="10"/>
  <c r="Q19" i="10"/>
  <c r="Q20" i="10"/>
  <c r="Q21" i="10"/>
  <c r="Q22" i="10"/>
  <c r="Q24" i="10"/>
  <c r="Q25" i="10"/>
  <c r="Q26" i="10"/>
  <c r="Q27" i="10"/>
  <c r="Q28" i="10"/>
  <c r="Q29" i="10"/>
  <c r="Q30" i="10"/>
  <c r="Q31" i="10"/>
  <c r="Q32" i="10"/>
  <c r="Q33" i="10"/>
  <c r="Q34" i="10"/>
  <c r="Q35" i="10"/>
  <c r="Q36" i="10"/>
  <c r="Q37" i="10"/>
  <c r="S37" i="10" s="1"/>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7" i="10"/>
  <c r="P44" i="1"/>
  <c r="P43" i="1"/>
  <c r="P42" i="1"/>
  <c r="P41" i="1"/>
  <c r="P39" i="1"/>
  <c r="P24" i="1"/>
  <c r="P19" i="1"/>
  <c r="P18" i="1"/>
  <c r="P13" i="1"/>
  <c r="P8" i="10"/>
  <c r="P9" i="10"/>
  <c r="P10" i="10"/>
  <c r="P11" i="10"/>
  <c r="P12" i="10"/>
  <c r="P13" i="10"/>
  <c r="P14" i="10"/>
  <c r="P15" i="10"/>
  <c r="P16" i="10"/>
  <c r="P17" i="10"/>
  <c r="P18" i="10"/>
  <c r="P19" i="10"/>
  <c r="P20" i="10"/>
  <c r="P21" i="10"/>
  <c r="P22" i="10"/>
  <c r="P23" i="10"/>
  <c r="P24" i="10"/>
  <c r="P25" i="10"/>
  <c r="P26"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7" i="10"/>
  <c r="E63" i="10"/>
  <c r="C12" i="8"/>
  <c r="E63" i="1"/>
  <c r="S59" i="10" l="1"/>
  <c r="S39" i="10"/>
  <c r="S7" i="10"/>
  <c r="S43" i="10"/>
  <c r="D8" i="8" s="1"/>
  <c r="E8" i="8" s="1"/>
  <c r="S31" i="10"/>
  <c r="S46" i="10"/>
  <c r="S26" i="10"/>
  <c r="S53" i="10"/>
  <c r="D10" i="8" s="1"/>
  <c r="E10" i="8" s="1"/>
  <c r="D11" i="8"/>
  <c r="E11" i="8" s="1"/>
  <c r="D7" i="8"/>
  <c r="E7" i="8" s="1"/>
  <c r="D4" i="8"/>
  <c r="E4" i="8" s="1"/>
  <c r="D6" i="8"/>
  <c r="E6" i="8" s="1"/>
  <c r="D5" i="8"/>
  <c r="E5" i="8" s="1"/>
  <c r="D3" i="8"/>
  <c r="E3" i="8" s="1"/>
  <c r="D9" i="8"/>
  <c r="E9" i="8" s="1"/>
  <c r="D12" i="5"/>
  <c r="E11" i="5"/>
  <c r="F11" i="5" s="1"/>
  <c r="E10" i="5"/>
  <c r="F10" i="5" s="1"/>
  <c r="E9" i="5"/>
  <c r="F9" i="5" s="1"/>
  <c r="E8" i="5"/>
  <c r="F8" i="5" s="1"/>
  <c r="E7" i="5"/>
  <c r="F7" i="5" s="1"/>
  <c r="E6" i="5"/>
  <c r="F6" i="5" s="1"/>
  <c r="E5" i="5"/>
  <c r="F5" i="5" s="1"/>
  <c r="E4" i="5"/>
  <c r="F4" i="5" s="1"/>
  <c r="E3" i="5"/>
  <c r="D12" i="8" l="1"/>
  <c r="E12" i="8" s="1"/>
  <c r="E12" i="5"/>
  <c r="F12" i="5" s="1"/>
  <c r="F3" i="5"/>
  <c r="C64" i="4"/>
  <c r="F62" i="4"/>
  <c r="F63" i="4"/>
  <c r="F61" i="4"/>
  <c r="F56" i="4"/>
  <c r="F57" i="4"/>
  <c r="F58" i="4"/>
  <c r="F59" i="4"/>
  <c r="F60" i="4"/>
  <c r="F55" i="4"/>
  <c r="F48" i="4"/>
  <c r="F49" i="4"/>
  <c r="F50" i="4"/>
  <c r="F51" i="4"/>
  <c r="F52" i="4"/>
  <c r="F53" i="4"/>
  <c r="F54" i="4"/>
  <c r="F47" i="4"/>
  <c r="F45" i="4"/>
  <c r="F46" i="4"/>
  <c r="F44" i="4"/>
  <c r="F41" i="4"/>
  <c r="F42" i="4"/>
  <c r="F43" i="4"/>
  <c r="F40" i="4"/>
  <c r="F39" i="4"/>
  <c r="F38" i="4"/>
  <c r="F33" i="4"/>
  <c r="F34" i="4"/>
  <c r="F35" i="4"/>
  <c r="F36" i="4"/>
  <c r="F37" i="4"/>
  <c r="F32" i="4"/>
  <c r="F31" i="4"/>
  <c r="F23" i="4"/>
  <c r="F24" i="4"/>
  <c r="F25" i="4"/>
  <c r="F26" i="4"/>
  <c r="F27" i="4"/>
  <c r="F28" i="4"/>
  <c r="F29" i="4"/>
  <c r="F30" i="4"/>
  <c r="F22" i="4"/>
  <c r="F3" i="4"/>
  <c r="F4" i="4"/>
  <c r="F5" i="4"/>
  <c r="F6" i="4"/>
  <c r="F7" i="4"/>
  <c r="F8" i="4"/>
  <c r="F9" i="4"/>
  <c r="F10" i="4"/>
  <c r="F11" i="4"/>
  <c r="F12" i="4"/>
  <c r="F13" i="4"/>
  <c r="F14" i="4"/>
  <c r="F15" i="4"/>
  <c r="F16" i="4"/>
  <c r="F17" i="4"/>
  <c r="F18" i="4"/>
  <c r="F19" i="4"/>
  <c r="F20" i="4"/>
  <c r="F21" i="4"/>
  <c r="F2" i="4"/>
  <c r="G61" i="4" l="1"/>
  <c r="F64" i="4"/>
  <c r="G55" i="4"/>
  <c r="G47" i="4"/>
  <c r="G44" i="4"/>
  <c r="G38" i="4"/>
  <c r="G40" i="4"/>
  <c r="G32" i="4"/>
  <c r="G22" i="4"/>
  <c r="G2" i="4"/>
  <c r="G6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NATALIA.MORENO</author>
    <author>DPSIA</author>
  </authors>
  <commentList>
    <comment ref="P6" authorId="0" shapeId="0" xr:uid="{EE84EFA4-15D3-4793-8FC8-479EA37FE7E9}">
      <text>
        <r>
          <rPr>
            <b/>
            <sz val="9"/>
            <color indexed="81"/>
            <rFont val="Tahoma"/>
            <family val="2"/>
          </rPr>
          <t xml:space="preserve">DPSIA:  </t>
        </r>
        <r>
          <rPr>
            <sz val="9"/>
            <color indexed="81"/>
            <rFont val="Tahoma"/>
            <family val="2"/>
          </rPr>
          <t xml:space="preserve">Tenga en cuenta la formula del indicador para expresar en esta casilla el resultado del indicador
</t>
        </r>
      </text>
    </comment>
    <comment ref="Q6" authorId="1" shapeId="0" xr:uid="{CEA66506-7929-4E31-A7DA-6003F690C629}">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<sst xmlns="http://schemas.openxmlformats.org/spreadsheetml/2006/main" count="6304" uniqueCount="1921">
  <si>
    <t>ACTIVIDAD</t>
  </si>
  <si>
    <t>META</t>
  </si>
  <si>
    <t>NOMBRE DEL INDICADOR</t>
  </si>
  <si>
    <t>FORMULA DEL INDICADOR</t>
  </si>
  <si>
    <t>DOCUMENTOS DE VERIFICACIÓN</t>
  </si>
  <si>
    <t>1. MECANISMOS PARA LA TRANSPARENCIA Y ACCESO A LA INFORMACIÓN</t>
  </si>
  <si>
    <t>ID ACTIVIDAD</t>
  </si>
  <si>
    <t>Porcentaje de publicación en la sección de transparencia y acceso a la información de las SDA.</t>
  </si>
  <si>
    <t>(No. de publicaciones realizadas en la sección de transparencia de la sede electrónica / No. de publicaciones solicitadas en el sección de transparencia) x 100</t>
  </si>
  <si>
    <t>Porcentaje de asignación de las solicitudes de acceso a la información</t>
  </si>
  <si>
    <t>(No. de solicitudes de acceso de información asignadas, con seguimiento y publicadas / No. total de solicitudes de acceso de información ingresadas a la entidad) x 100</t>
  </si>
  <si>
    <t>1.1 Lineamiento de transparencia activa</t>
  </si>
  <si>
    <t>1.2 Lineamientos de transparencia pasiva</t>
  </si>
  <si>
    <t>1.3 Elaboración de instrumentos de gestión de información</t>
  </si>
  <si>
    <t>1.4 Criterio diferencial de
accesibilidad</t>
  </si>
  <si>
    <t>1.5 Monitoreo de Acceso a la Información Pública</t>
  </si>
  <si>
    <t>Porcentaje de actividades de gestión realizadas para la aprobación de la Tabla de Retención Documental de la SDA.</t>
  </si>
  <si>
    <t>(No. de actividades de gestión realizadas para la aprobación de la Tabla de Retención Documental de la SDA / No. De actividades de gestión programadas para la aprobación de la Tabla de Retención Documental de la SDA) x 100</t>
  </si>
  <si>
    <t>100% de actividades de gestión realizadas para la aprobación de la Tabla de Retención Documental de la SDA.</t>
  </si>
  <si>
    <t>Capacitaciones sobre la producción y publicación de documentos accesibles en la sede electronica de la SDA, conforme la Resolución 1519 de 2020</t>
  </si>
  <si>
    <t>N° de capacitaciones realizadas / N° de capacitaciones programadas.</t>
  </si>
  <si>
    <t xml:space="preserve">Proponer y/o desarrollar  estrategias de contenido o alternativas de solución para mejorar el posicionamiento de la sede electrónica de la entidad (ambientebogota.gov.co) y de las plataformas virtuales de la DPSIA, en los motores de búsqueda, conforme a las metas y visión estratégica de la entidad. </t>
  </si>
  <si>
    <t>No. De estrategias de contenido o alternativas de solución para mejorar el posicionamiento de la sede electrónica y de las plataformas virtuales de la DPSIA</t>
  </si>
  <si>
    <t>COMPONENTE PROGRAMA</t>
  </si>
  <si>
    <t>SUBCOMPONENTE PROGRAMA</t>
  </si>
  <si>
    <t>2. RENDICIÓN DE CUENTAS</t>
  </si>
  <si>
    <t>DIMENSIÓN MIPG ASOCIADA</t>
  </si>
  <si>
    <t>POLÍTICA MIPG ASOCIADA</t>
  </si>
  <si>
    <t>Dimensión 3:  Gestión con valores para resultados
Dimensión 5: Información y comunicación</t>
  </si>
  <si>
    <t>•  Participación Ciudadana en la gestión pública
•  Transparencia y Acceso a la Información Pública</t>
  </si>
  <si>
    <t>2.1 Información de calidad y en lenguaje comprensible</t>
  </si>
  <si>
    <t>Seguimiento al cumplimiento del plan de comunicaciones</t>
  </si>
  <si>
    <t>Actualizar los indicadores ambientales dispuestos en el Observatorio Ambiental de Bogotá-OAB y en el Observatorio Regional Ambiental y de Desarrollo Sostenible del Río Bogotá-ORARBO.</t>
  </si>
  <si>
    <t>(No. de indicadores actualizados / No. total de indicadores que requieren actualización, según su periodicidad de medición ) x 100</t>
  </si>
  <si>
    <t>Porcentaje de elaboración de informes normados de gestión, el estado y calidad de los recursos naturales</t>
  </si>
  <si>
    <t>1.1.1</t>
  </si>
  <si>
    <t>1.1.2</t>
  </si>
  <si>
    <t>2.1.1</t>
  </si>
  <si>
    <t>1.2.1</t>
  </si>
  <si>
    <t>1.3.1</t>
  </si>
  <si>
    <t>1.3.2</t>
  </si>
  <si>
    <t>1.4.1</t>
  </si>
  <si>
    <t>1.5.1</t>
  </si>
  <si>
    <t>1.5.2</t>
  </si>
  <si>
    <t>1.5.3</t>
  </si>
  <si>
    <t>1.5.4</t>
  </si>
  <si>
    <t>2.2 Diálogo de doble vía con la ciudadanía y sus organizaciones</t>
  </si>
  <si>
    <t>Vincular nuevos grupos, colectivos u organizaciones al programa de Voluntariado Ambiental</t>
  </si>
  <si>
    <t>Socializar el Plan Institucional de Participación Ciudadana a través de las 20 Comisiones Ambientales Locales del D.C.</t>
  </si>
  <si>
    <t xml:space="preserve">Hacer presencia institucional en ferias y eventos de servicio al ciudadano, organizadas por la Alcaldía Mayor de Bogotá y/o otras entidades. </t>
  </si>
  <si>
    <t>Porcentaje de participación de las ferias de servicio al ciudadano</t>
  </si>
  <si>
    <t>(No. de participaciones en ferias de servicio al ciudadano de la SDA, durante el cuatrimestre / No. de ferias de servicio al ciudadano convocadas e invitadas a la SDA organizadas por la Alcaldía Mayor de Bogotá y/o otras entidades) x 100</t>
  </si>
  <si>
    <t>Coordinar como cabeza del sector ambiente, las acciones a que haya lugar, para la presentación del informe de balance del PDD para la rendición de cuentas de la Administración Distrital u otros insumos requeridos conforme a los lineamientos metodológicos distritales.</t>
  </si>
  <si>
    <t>Atender las preguntas, comentarios y/u observaciones realizadas por la ciudadanía dirigidas al sector ambiente, en el proceso de rendición de cuentas distrital.</t>
  </si>
  <si>
    <t>2.1.2</t>
  </si>
  <si>
    <t>2.2.1</t>
  </si>
  <si>
    <t>2.1.3</t>
  </si>
  <si>
    <t>2.2.2</t>
  </si>
  <si>
    <t>2.2.3</t>
  </si>
  <si>
    <t>2.2.4</t>
  </si>
  <si>
    <t>2.2.5</t>
  </si>
  <si>
    <t>2.2.6</t>
  </si>
  <si>
    <t>2.2.7</t>
  </si>
  <si>
    <t>Desarrollar procesos de participación y realizar las actividades de educación ambiental, conforme al plan de acción programado para la vigencia 2023</t>
  </si>
  <si>
    <t>3. MECANISMOS PARA MEJORAR LA ATENCIÓN AL CIUDADANO</t>
  </si>
  <si>
    <t>3.1 Estructura administrativa y Direccionamiento estratégico</t>
  </si>
  <si>
    <t>3.2 Fortalecimiento de los canales de atención</t>
  </si>
  <si>
    <t>3.3 Talento Humano</t>
  </si>
  <si>
    <t>3.4 Normativo y procedimental</t>
  </si>
  <si>
    <t>3.5 Relacionamiento con el ciudadano</t>
  </si>
  <si>
    <t>•  Servicio al ciudadano</t>
  </si>
  <si>
    <t>Realizar visitas de seguimiento al servicio prestado en los diferentes puntos de atención presenciales de la SDA.</t>
  </si>
  <si>
    <t>Realización de visitas de seguimieno al servicio prestado por la SDA</t>
  </si>
  <si>
    <t>No. de visitas de seguimiento al servicio prestado realizadas</t>
  </si>
  <si>
    <t>Implementar acciones del  modelo de servicio al ciudadano para la SDA, acorde a los lineamientos dados por la Secretaria General.</t>
  </si>
  <si>
    <t>Porcentaje de implementación del modelo de servicio al ciudadano para la SDA</t>
  </si>
  <si>
    <t>Realizar actividades de entrenamiento a los servidores del grupo servicio a la ciudadania, en cumplimiento a la política distrital de servicio al ciudadano.</t>
  </si>
  <si>
    <t>Cumplimiento del número de entrenamientos al personal de servicio a la ciudadanía</t>
  </si>
  <si>
    <t>30 entrenamientos para el personal de servicio al ciudadano y correspondencia.</t>
  </si>
  <si>
    <t>Realizar  seguimiento a la oportunidad de las PQRS  que ingresan a través de los diferentes canales de atención de la SDA, generando las alertas necesarias; y efectuar un informe de evaluación mensual de la oportunidad de respuesta, teniendo en cuenta los plazos establecidos en la Ley 1755 de 2015.</t>
  </si>
  <si>
    <t>Porcentaje de PQRSF con seguimiento semestral realizado 
Realización del informe mensual de seguimiento a la atención de PQRSF</t>
  </si>
  <si>
    <t xml:space="preserve">100% de los PQRSF que ingresan a la entidad con seguimiento semanal.
Un (1) informe mensual de la gestión y a la atención de las PQRSF realizado y publicado. </t>
  </si>
  <si>
    <t>Medir el porcentaje de satisfacción del servicio prestado por el grupo servicio a la ciudadanía, mediante la aplicación de una encuesta de percepción a una muestra del 60% de los usuarios atendidos por los canales presencial y telefónico de la SDA.</t>
  </si>
  <si>
    <t>Porcentaje de satisfacción de atención en la sala de Servicio a la Ciudadanía y vía telefónica de la SDA</t>
  </si>
  <si>
    <t>(Sumatoria de los resultados de satisfacción de los usuarios encuestados / No. total de encuestas diligenciadas por los ciudadanos) x 100</t>
  </si>
  <si>
    <t>Dar respuesta oportuna y de fondo a las solicitudes reiteradas o allegadas al Defensor del Ciudadano de la SDA.</t>
  </si>
  <si>
    <t>Porcentaje de atención de las solicitudes reiteradas allegadas al defensor del Ciudadano</t>
  </si>
  <si>
    <t>(No. de respuestas atendidas efectivamente por el defensor ciudadano  / No.de solicitudes recibidas por el defensor del ciudadano de la SDA) x 100</t>
  </si>
  <si>
    <t>Atender el 100% de las solicitudes reiteradas allegadas al defensor del Ciudadano</t>
  </si>
  <si>
    <t>3.1.1</t>
  </si>
  <si>
    <t>3.2.1</t>
  </si>
  <si>
    <t>3.3.1</t>
  </si>
  <si>
    <t>3.4.1</t>
  </si>
  <si>
    <t>3.5.1</t>
  </si>
  <si>
    <t>3.5.2</t>
  </si>
  <si>
    <t>4. RACIONALIZACIÓN DE TRÁMITES</t>
  </si>
  <si>
    <t>4.1  Racionalización de Trámites</t>
  </si>
  <si>
    <t>5. APERTURA DE INFORMACIÓN Y DATOS ABIERTOS</t>
  </si>
  <si>
    <t>6. PARTICIPACIÓN E INNOVACIÓN EN LA GESTIÓN PÚBLICA</t>
  </si>
  <si>
    <t>6.1 Ciudadanía en la toma de decisiones públicas</t>
  </si>
  <si>
    <t>6.2 Iniciativas de innovación por articulación institucional</t>
  </si>
  <si>
    <t>6.3 Redes de innovación pública</t>
  </si>
  <si>
    <t>7. PROMOCIÓN DE LA INTEGRIDAD Y LA ÉTICA PÚBLICA</t>
  </si>
  <si>
    <t>7.3 Participación en las estrategias distritales de Integridad</t>
  </si>
  <si>
    <t xml:space="preserve">7.4 Gestión preventiva de conflicto de interés </t>
  </si>
  <si>
    <t>8. GESTIÓN DE RIESGOS DE CORRUPCIÓN - MAPAS DE RIESGO</t>
  </si>
  <si>
    <t>Dimensión 1: Talento Humano
Dimensión 7: Control Interno</t>
  </si>
  <si>
    <t>•  Gestión estratégica del talento humano
•  Integridad
•  Control Interno</t>
  </si>
  <si>
    <t>7.1 Programa Gestión de Integridad</t>
  </si>
  <si>
    <t>Porcentaje de ejecución del Plan de gestión de Integridad</t>
  </si>
  <si>
    <t>Elaborar informe de resultados de la gestión de Integridad del 2023, presentarlo ante Comité Institucional de Gestión y Desempeño y publicarlo en la página web.</t>
  </si>
  <si>
    <t>8.1 Política de Administración de Riesgos</t>
  </si>
  <si>
    <t>8.2 Construcción del mapa de riesgo anticorrupción (Incluidos los riesgos de lavado de activos)</t>
  </si>
  <si>
    <t>8.3 Consulta y divulgación</t>
  </si>
  <si>
    <t>8.4 Monitoreo y revisión</t>
  </si>
  <si>
    <t>8.5 Seguimiento</t>
  </si>
  <si>
    <t>4.1.1</t>
  </si>
  <si>
    <t>5.1.1</t>
  </si>
  <si>
    <t>5.1 Apertura de datos para los ciudadanos y grupos de interés</t>
  </si>
  <si>
    <t>5.2.1</t>
  </si>
  <si>
    <t>6.1.1</t>
  </si>
  <si>
    <t>6.2.1</t>
  </si>
  <si>
    <t>6.3.1</t>
  </si>
  <si>
    <t>7.1.1</t>
  </si>
  <si>
    <t>7.1.2</t>
  </si>
  <si>
    <t>7.2.1</t>
  </si>
  <si>
    <t>7.3.1</t>
  </si>
  <si>
    <t>7.4.1</t>
  </si>
  <si>
    <t>8.1.1</t>
  </si>
  <si>
    <t>8.2.1</t>
  </si>
  <si>
    <t>8.3.1</t>
  </si>
  <si>
    <t>8.4.1</t>
  </si>
  <si>
    <t>8.5.1</t>
  </si>
  <si>
    <t>9. MEDIDAS DE DEBIDA DILIGENCIA Y PREVENCIÓN DE LAVADO DE ACTIVOS</t>
  </si>
  <si>
    <t>9.1 Adecuación institucional para cumplir con la debida diligencia</t>
  </si>
  <si>
    <t>9.2 Construcción del plan de trabajo para adaptar y/o desarrollar la debida diligencia</t>
  </si>
  <si>
    <t>9.3 Gestión de la debida diligencia</t>
  </si>
  <si>
    <t>9.1.1</t>
  </si>
  <si>
    <t>9.2.1</t>
  </si>
  <si>
    <t>9.3.1</t>
  </si>
  <si>
    <t>Control de cambios</t>
  </si>
  <si>
    <t xml:space="preserve">VERSIÓN </t>
  </si>
  <si>
    <t>DESCRIPCIÓN</t>
  </si>
  <si>
    <t xml:space="preserve">Dimensión 2: Direccionamiento Estratégico y Planeación
Dimensión 3: Gestión con valores para resultados
Dimensión 4: Evaluación de Resultados
Dimensión 7: Control Interno </t>
  </si>
  <si>
    <t>•  Transparencia, acceso a la información pública y lucha contra la corrupción
•  Participación ciudadana en la gestión pública
•  Control Interno</t>
  </si>
  <si>
    <t>Revisar la Política de administración de riesgos de la entidad, para verificar si requiere de actualización o ajuste.</t>
  </si>
  <si>
    <t>Seguimiento a la revisión de la Política de administración de riesgos</t>
  </si>
  <si>
    <t xml:space="preserve">No. de revisiones realizadas a la Política de administración de riesgos de la entidad de la SDA </t>
  </si>
  <si>
    <t>Una (1) revisión anual a la Política de Administración del riesgo de la SDA.</t>
  </si>
  <si>
    <t>Socializar la Política de administración de riesgos de la entidad, en los procesos que conforman el mapa de proceso de la SDA.</t>
  </si>
  <si>
    <t>Socialización de la Política de administración de riesgos en los procesos</t>
  </si>
  <si>
    <t>No. de procesos socializados con la Política de administración de riesgos de la entidad</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</si>
  <si>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</si>
  <si>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</si>
  <si>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</si>
  <si>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</si>
  <si>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8.1.2</t>
  </si>
  <si>
    <t>7.4.2</t>
  </si>
  <si>
    <t>Realizar divulgación del Mapa de riesgos  de  gestión y de corrupción de la SDA.</t>
  </si>
  <si>
    <t>Divulgación del mapa de riesgos  de  gestión y de corrupción de la SDA</t>
  </si>
  <si>
    <t>No. de divulgaciones realizadas del mapa de riesgos  de  gestión y de corrupción de la SDA</t>
  </si>
  <si>
    <t>Realizar monitoreo cuatrimestral al mapa de riesgos, conforme a la politica de administración de riesgos de la SDA, los procedimientos internos y el esquema de lineas de defensa.</t>
  </si>
  <si>
    <t># de actividades ejecutadas del plan de trabajo / # de actividades programadas del plan de trabajo x 100</t>
  </si>
  <si>
    <t>Diseñar y ejecutar una estrategia de comunicación a través de campaña, piezas divulgativas u otras iniciativas de apropiación y promoción del código de integridad que vinculen la participación de los gestores de integridad, los servidores, los colaboradores y los grupos de interés definidos por la entidad.</t>
  </si>
  <si>
    <t>Realizar las publicaciones de información en la sección de transparencia conforme a la Ley 1712 de 2014, Resolución MinTIC 3564 de 2015 en la página web de la SDA, de acuerdo con la producción y actualización de la información solicitada por los procesos o dependencias en la mesa de servicios.</t>
  </si>
  <si>
    <t>1.2 Lineamiento de transparencia pasiva</t>
  </si>
  <si>
    <t>Realizar depuración, mantenimiento y actualización de los datos abiertos en la plataforma distrital "Datos abiertos Bogotá" https://datosabiertos.bogota.gov.co/</t>
  </si>
  <si>
    <t>1.4.2</t>
  </si>
  <si>
    <t>Diseñar y ejecutar el plan de comunicaciones de la SDA para la vigencia 2023, el cual incluye la socialización y divulgación de la gestión institucional e información de interés, a través de los canales tanto internos como externos con los que cuenta la entidad</t>
  </si>
  <si>
    <t>Elaborar los informes reglamentarios (Acuerdo 067/02, Bogotá Cómo Vamos, Matriz de indicadores de ciudad, ICAU, ODS) que rinden cuenta sobre la gestión de la administración Distrital, el estado y calidad de los recursos naturales.</t>
  </si>
  <si>
    <t>(No. de informes normados elaborados / 5 informes requeridos por normativa y disposición distrital (Acuerdo 067/02, Bogotá Cómo Vamos, Matriz de indicadores de ciudad, ICAU, ODS) x 100</t>
  </si>
  <si>
    <t>Generar y publicar un informe mensual de gestión de las solicitudes de acceso a la información que incluya copia de las respuestas dadas por la entidad.</t>
  </si>
  <si>
    <t>Gestionar la aprobación de la Tabla de Retención Documental de la SDA ante el Archivo Distrital.</t>
  </si>
  <si>
    <t>Expedir el acto administrativo por el cual se establecen los costos de reproducción de la información pública solicitada por particulares a la Secretaría Distrital de Ambiente</t>
  </si>
  <si>
    <t>1.3.3</t>
  </si>
  <si>
    <t>1.3.4</t>
  </si>
  <si>
    <t>1.3.5</t>
  </si>
  <si>
    <t>Actualizar el Programa de Gestión Documental para el periodo comprendido entre agosto de 2023 a agosto 2024</t>
  </si>
  <si>
    <t>Formular y registrar la estrategia de racionalización de trámites de la SDA para la vigencia 2023 en el SUIT.</t>
  </si>
  <si>
    <t>Revisar, actualizar y presentar el mapa de riesgos de la entidad que incluye los riesgos de corrupción, ante el Comité Institucional de Coordinación de Control Interno - CICCI.</t>
  </si>
  <si>
    <t>Actualizar el registro de activos de información e Índice de información clasificada y reservada; y gestionar su aprobación.</t>
  </si>
  <si>
    <t>Realizar capacitaciones o sensibilizaciones sobre producción documental con criterios de accesibilidad, lenguaje claro y enfoque diferencial, a fin de ser publicados en la sede electrónica de la SDA, según la Resolución Mintic No. 1519 de 2020.</t>
  </si>
  <si>
    <t>Actualizar el esquema de publicación de información de la SDA, de acuerdo con la Resolución SDA No. 05466 de 2023 por medio de la cual se adopta el nuevo esquema de publicación de la SDA.</t>
  </si>
  <si>
    <t>1 actualización trimestral del esquema de publicación de información de la SDA.</t>
  </si>
  <si>
    <t>Actualizaciones del esquema de publicación de la información de la SDA</t>
  </si>
  <si>
    <t>Publicación del 100% de la información, conforme a las solicitudes de publicación en la sección de transparencia y acceso a la información de la SDA, realizadas por los procesos o dependencias solicitadas en la mesa de servicios.</t>
  </si>
  <si>
    <t>Dimensión 3. Gestión conValores para Resultados</t>
  </si>
  <si>
    <t>• Racionalización de Trámites</t>
  </si>
  <si>
    <t>Dimensión 3. Gestión con Valores para Resultados</t>
  </si>
  <si>
    <t>Dimensión 5: Información y comunicación</t>
  </si>
  <si>
    <t xml:space="preserve">• Gobierno digital
• Transparencia, Acceso a la Información Pública y Lucha Contra la Corrupción
</t>
  </si>
  <si>
    <t>1.2.2</t>
  </si>
  <si>
    <t>Programa de Gestión Documental actualizado y aprobado</t>
  </si>
  <si>
    <t>Adecuar y publicar la información en el modulo participa en la sede electrónica de la SDA.</t>
  </si>
  <si>
    <t>Realizar acompañamiento a la apropiación y uso de las diferentes secciones del modulo participa en la sede electrónica de la SDA.</t>
  </si>
  <si>
    <t>Subsecretaria General</t>
  </si>
  <si>
    <t xml:space="preserve">Realizar seguimiento al cumplimiento de la Resolución 1519 de 2020 "Estandares publicación sede electrónica y web"  con la matriz de la Procuraduria.  </t>
  </si>
  <si>
    <t>Realizar seguimiento al cumplimiento del esquema de publicación de la SDA conforme a la Resolución SDA No. 05466 de 2023</t>
  </si>
  <si>
    <t>1.5.5</t>
  </si>
  <si>
    <t>Subsecretaria general</t>
  </si>
  <si>
    <t>Subsecretaria general, Oficina asesora de comunicaciones</t>
  </si>
  <si>
    <t>Dirección de Gestión Corporativa / Gestión documental</t>
  </si>
  <si>
    <t>Dirección de Planeación y sistemas de información ambiental / Gestión tecnológica</t>
  </si>
  <si>
    <t>Esquema de publicación
Actas de reunión</t>
  </si>
  <si>
    <t>Seguimiento realizados al cumplimiento de la Resolución 1519 de 2020</t>
  </si>
  <si>
    <t>Matriz de seguimiento del ITA (Procuraduria)
Actas de reuniones
Memorandos, ticket en la mesa de servicios</t>
  </si>
  <si>
    <t>Actas de reuniones
Memorandos</t>
  </si>
  <si>
    <t>3 actividades de promoción o divulgación de la sección de transparencia y acceso a la información pública (uno cada cuatrimestre)</t>
  </si>
  <si>
    <t>Adelantar una actividad de promoción o divulgación de la sección de transparencia y acceso a la información pública de la sede electrónica de la SDA.</t>
  </si>
  <si>
    <t>Divulgación de la sección de transparencia y acceso a la información pública de la sede electrónica de la SDA</t>
  </si>
  <si>
    <t>Correos electrónicos
Piezas comunicativas
Soportes de la divulgación</t>
  </si>
  <si>
    <t>X</t>
  </si>
  <si>
    <t>Actas de reuniones
Memorandos
Plan de mejora</t>
  </si>
  <si>
    <t>1.1.3</t>
  </si>
  <si>
    <t>1.1.4</t>
  </si>
  <si>
    <t xml:space="preserve">Tres (3) monitoreos al mapa de riesgos </t>
  </si>
  <si>
    <t>No. de monitoreos al mapa de riesgos  de  gestión y de corrupción de la SDA</t>
  </si>
  <si>
    <t>Isolución, informes de segunda linea de defensa</t>
  </si>
  <si>
    <t>Monitorero cuatrimenstral al mapa de riesgos de gestión y corrupción de la SDA</t>
  </si>
  <si>
    <t>Mesas de trabajo para revisar y actualizar el mapa de riesgos de la SDA</t>
  </si>
  <si>
    <t>Actas de reunión, comunicaciones internas, convocatoria a comité</t>
  </si>
  <si>
    <t>Actas de reunión, comunicaciones internas, convocatoria a comité, documento de Política</t>
  </si>
  <si>
    <t>Subsecretaria General (SIG)</t>
  </si>
  <si>
    <t>18 procesos de la entidad socializados sobre la Política de administración de riesgos de la entidad</t>
  </si>
  <si>
    <t>Comunicaciones internas, pagina WEB</t>
  </si>
  <si>
    <t>Un (1) mapa de riesgos de la entidad presentado</t>
  </si>
  <si>
    <t>No. de mapas de riesgos  de  la SDA presentados en CICCI</t>
  </si>
  <si>
    <t>Tres (3) divulgaciones del mapa de riesgos  de  gestión y de corrupción de la SDA realizadas</t>
  </si>
  <si>
    <t>Definir equipo de trabajo para la implementación del Sistema de Administración del Riesgo de Lavado de Activos y Financiación del Terrorismo – SARLAFT y presentar a aprobación en Comité Institucional de Gestión y Desempeño</t>
  </si>
  <si>
    <t>Establecer plan de trabajo para implementar el Sistema de Administración del Riesgo de Lavado de Activos y Financiación del Terrorismo – SARLAFT y presentar a aprobación en Comité Institucional de Gestión y Desempeño</t>
  </si>
  <si>
    <t>Realizar monitoreo bimensual al plan de trabajo para implementar el Sistema de Administración del Riesgo de Lavado de Activos y Financiación del Terrorismo – SARLAFT y presentar avances a la alta dirección.</t>
  </si>
  <si>
    <t>Proponer estrategias de innovación en temas institucionales</t>
  </si>
  <si>
    <t>Dirección de Planeación y Sistemas de Información Ambiental (Direccionamiento Estrátegico)</t>
  </si>
  <si>
    <t>Adecuar y publicar la información en el modulo atención y servicios a la ciudadanía en la sede electrónica de la SDA.</t>
  </si>
  <si>
    <t>Realizar seguimiento a los pasivos exigibles, reservas presupuestales y saneamiento contable.</t>
  </si>
  <si>
    <t>Un (1) informe de seguimiento emitido y publicado en la página web de la Entidad.</t>
  </si>
  <si>
    <t>Emisión y publicación del informe de seguimiento</t>
  </si>
  <si>
    <t>(# de informes emitidos y publicados 
/ 1) * 100</t>
  </si>
  <si>
    <t>Memorando de emisión al CICCI.
Informe publicado en página web.</t>
  </si>
  <si>
    <t>Oficina de Control Interno</t>
  </si>
  <si>
    <t>Dirección de Planeación y Sistemas de Información Ambiental</t>
  </si>
  <si>
    <t>Documentos de seguimiento y propuestas, estrategias de posicionamiento web</t>
  </si>
  <si>
    <t>1.5.6</t>
  </si>
  <si>
    <t>Realizar seguimiento al Cumplimiento de la Ley 1712 de 2014 - Transparencia y Derecho de Acceso a la Información Pública Nacional.</t>
  </si>
  <si>
    <t>Memorando de emisión al CICCI.</t>
  </si>
  <si>
    <t>1.5.7</t>
  </si>
  <si>
    <t>Monitoreo al cumplimiento de la Circular 017 de 2017 de la Procuraduría General de la Nación y de la Ley 2013 de 2019  (SIDEAP y Aplicativo por la Integridad Pública).</t>
  </si>
  <si>
    <t>4.1.2</t>
  </si>
  <si>
    <t xml:space="preserve">Realizar seguimiento a la Estrategia de Racionalización de Trámites 2023 de la SDA, con base en la información disponible en el SUIT de la Función Pública </t>
  </si>
  <si>
    <t>Dos (2) reportes de seguimiento registrados en el SUIT de la Función Pública.</t>
  </si>
  <si>
    <t>Reportes de seguimiento registrados en el SUIT.</t>
  </si>
  <si>
    <t>(# de seguimientos registrados en el SUIT 
/ 2) * 100</t>
  </si>
  <si>
    <t>Seguimientos registrados en el SUIT.</t>
  </si>
  <si>
    <t>Realizar seguimiento cuatrimestral al Plan Anticorrupción y de Atención al Ciudadano  (incluyendo la gestión de los riesgos consolidados en el mapa de riesgos de gestión y de corrupción, así como los componentes adoptados en transición al Programa de Transparencia y Ética Pública, cuando aplique).</t>
  </si>
  <si>
    <t>Tres (3) informes de seguimiento emitidos y publicados en la página web de la Entidad.</t>
  </si>
  <si>
    <t>Emisión y publicación de informes de seguimiento</t>
  </si>
  <si>
    <t>(# de informes emitidos y publicados 
/ 3) * 100</t>
  </si>
  <si>
    <t>Mapear cinco (5) comunidades de práctica y aprendizaje ciudadano para la gestión del conocimiento y la innovación,  para la transparencia y ética pública con enfoque ambiental en grandes centros urbanos que tengan condiciones geopolíticas similares a Bogotá para su divulgación y socialización a la ciudadana y servidores públicos.</t>
  </si>
  <si>
    <t>Gestionar la integración de la entidad en una red de conocimiento e intercambio de experiencias en materia de gestión del conocimiento e innovación o transparencia y ética pública.</t>
  </si>
  <si>
    <t>Entidad integrada en una (1) red de conocimiento e intercambio de experiencias</t>
  </si>
  <si>
    <t xml:space="preserve">% de avances en la gestión de integración en la red  </t>
  </si>
  <si>
    <t>Entidad vinculada formalmente en una red de conocimiento e intercambio de experiencias</t>
  </si>
  <si>
    <t xml:space="preserve">Acta o comunicación oficial de integración a la red </t>
  </si>
  <si>
    <t>Dirección de Gestión Corporativa / DPSIA / SG</t>
  </si>
  <si>
    <t>Revisión y actualización del catálogo de objetos, diccionario de datos e informe de calidad de los objetos geográficos conforme a los formatos y  lineamientos establecidos IDECA.</t>
  </si>
  <si>
    <t>Comunicaciones, informes o documentos de soporte de los criterios gestionados</t>
  </si>
  <si>
    <t>Acto administrativo
Publicación web
Comunicaciones</t>
  </si>
  <si>
    <t>1 acto administrativo de costos de reproducción de la información pública</t>
  </si>
  <si>
    <t>Porcentaje de elaboración del acto administrativo de costos de reproducción de la información pública</t>
  </si>
  <si>
    <t>(# de informes emitidos y publicados / 1) * 100</t>
  </si>
  <si>
    <t>(# de acto administrativo expedido y publicado / 1) * 100</t>
  </si>
  <si>
    <t xml:space="preserve">Presentaciones, convocatoria y listados de asistencia de Capacitaciones </t>
  </si>
  <si>
    <t>Subsecretaria general / servicio a la ciudadanía</t>
  </si>
  <si>
    <t>informes de solicitud de información</t>
  </si>
  <si>
    <t>reporte mesa de servicios
publicaciones</t>
  </si>
  <si>
    <t>Módulo atención y servicios a la ciudadanía adecuado en 100%</t>
  </si>
  <si>
    <t xml:space="preserve">Porcentaje de adecuación del Módulo atención y servicios a la ciudadanía </t>
  </si>
  <si>
    <t>Correos electrónicos, actas de reunión, documentos y pantallazos</t>
  </si>
  <si>
    <t>(No. de acciones realizadas para la adecuación del Módulo atención y servicios a la ciudadanía  / No. de acciones programadas para la adecuación del Módulo atención y servicios a la ciudadanía  )*100</t>
  </si>
  <si>
    <t>Oficina asesora de comunicaciones / Comunicaciones</t>
  </si>
  <si>
    <t>Informes de avance del plan de comunicaciones</t>
  </si>
  <si>
    <t>Oficina de Participación, Educación y Localidades / Participación y Educación Ambiental</t>
  </si>
  <si>
    <t>Dirección de Planeación y Sistemas de Información Ambiental / Planeación Ambiental</t>
  </si>
  <si>
    <t>Informes, comunicaciones</t>
  </si>
  <si>
    <t>Informes de administración y bitácoras</t>
  </si>
  <si>
    <t>actas de reunion y listados de asistencia</t>
  </si>
  <si>
    <t>Informe de rendición de cuentas, correos y comunicaciones</t>
  </si>
  <si>
    <t>Dirección de Planeación y Sistemas de Información Ambiental, despacho, oficina asesora de comunicaciones</t>
  </si>
  <si>
    <t>documento de avance del modelo de servicio</t>
  </si>
  <si>
    <t>informes, documentos, actas de reunion y listados de asistencia</t>
  </si>
  <si>
    <t>Informes de PQR, pantallazos de publicación</t>
  </si>
  <si>
    <t>Informes de seguimiento.</t>
  </si>
  <si>
    <t>Actas de reunión
Pantallazos
Comunicaciones</t>
  </si>
  <si>
    <t>Revisión del funcionamiento de los servicios se los objetos geográficos ya dispuestos en la plataforma de datos abiertos, a con el fin de verificar su correcto funcionamiento.</t>
  </si>
  <si>
    <t>Oficina de Participación, Educación y Localidades,  Subsecretaria general,  Oficina asesora de comunicaciones y DPSIA</t>
  </si>
  <si>
    <t>2 capacitaciones con las dependencias de la SDA</t>
  </si>
  <si>
    <t>Realizar encuestas aplicadas a los ciudadanos sobre las temáticas ambientales divulgadas en los productos comunicacionales de la SDA.</t>
  </si>
  <si>
    <t>Dirección de Planeación y Sistemas de Información Ambiental, Despacho, Oficina asesora de comunicaciones</t>
  </si>
  <si>
    <t>Realizar una jornada de dialogo ciudadano y rendición de cuenta de la vigencia 2022, conforme a la ruta de trabajo y lineamientos metodológicos de la Administración distrital y la Veeduría Distrital.</t>
  </si>
  <si>
    <t>Gestionar las directrices de accesibilidad web faltantes en la SDA, conforme a lo establecido en la Resolución 1519 de 2020 y el plan de trabajo interno.</t>
  </si>
  <si>
    <t>Formular el Plan de Acción del programa de gestión de integridad de la SDA para la vigencia 2023 y aprobarlo.</t>
  </si>
  <si>
    <t>Gestores de Integridad 
Comité Institucional de Gestión y Desempeño Institucional</t>
  </si>
  <si>
    <t>Ejecutar el plan de acción del programa de gestión de integridad de la SDA para la vigencia 2023</t>
  </si>
  <si>
    <t xml:space="preserve">Soportes de ejecución de las actividades, según corresponda
</t>
  </si>
  <si>
    <t>Gestores de Integridad
Comité Institucional de Gestión y desempeño institucional</t>
  </si>
  <si>
    <t>7.1.3</t>
  </si>
  <si>
    <t>Gestores de Integridad</t>
  </si>
  <si>
    <t>Gestores de integridad
Oficina Asesora de Comunicaciones</t>
  </si>
  <si>
    <t>Participar en las  actividades distritales asociadas a la gestión de integridad que se promuevan desde la Secretaría General de la Alocaldía Mayor de Bogotá en marco de la iniciativa Bogota con Integridad</t>
  </si>
  <si>
    <t xml:space="preserve">100% de participación en las actividades distritales asociadas a la gestión de integridad
</t>
  </si>
  <si>
    <t>Porcentaje de participación en las actividades distritales asociadas a la gestión de integridad promovidas por la Secretaría General de la Alcaldía Mayor de Bogotá</t>
  </si>
  <si>
    <t>Gestores de integridad
Equipo lider institucional</t>
  </si>
  <si>
    <t xml:space="preserve">7.5 Gestión prácticas Antisoborno, Antifraude </t>
  </si>
  <si>
    <t>7.5.1</t>
  </si>
  <si>
    <t>Formular, ejecutar y hacer seguimiento al plan de implementación para la vigencia 2023 conforme a la Politica Antisoborno de la SDA.</t>
  </si>
  <si>
    <t>Subsecretaría General
Dirección de Gestión Corporativa
Control Interno
Gestores de integridad
todas las áreas</t>
  </si>
  <si>
    <t>5.3 Estandarización de datos abiertos para intercambio de información</t>
  </si>
  <si>
    <t>5.2 Entrega de información en lenguaje sencillo que de cuenta de la gestión
institucional</t>
  </si>
  <si>
    <t>Entregar información sobre la gestión institucional en lenguaje claro, a través de los canales de comunicación externa, conforme al plan de comunicaciones de la SDA para la vigencia 2023 y las politicas de operación del procedimiento interno del proceso de comunicaciones.</t>
  </si>
  <si>
    <t>5.3.1</t>
  </si>
  <si>
    <t>5.3.2</t>
  </si>
  <si>
    <t>Dirección de Gestión Corporativa
Gestores de Integridad
Todas las dependencias</t>
  </si>
  <si>
    <t>Formular, ejecutar y hacer seguimiento al plan de trabajo para la gestión de conflicto de intereses 2023</t>
  </si>
  <si>
    <t>La Secretaría Distrital de Ambiente, está comprometida con la construcción y aplicación de estrategias que fortalezcan y promuevan una cultura institucional en torno a la transparencia, el desarrollo de comportamientos de cuidado, gestión integral y defensa de lo público, con el fin de prevenir los riesgos de corrupción y posibles conductas de fraude, soborno o conflicto de intereses, de forma tal que fomente en la entidad un ambiente de integridad y ética  de lo público. Para ello, formula de forma participativa y abierta este programa, que le permitirá continuar con la implementación de acciones para la lucha contra la corrupción, la gestión transparente, el control y prevención de los riesgos, la racionalización y accesibilidad a sus trámites y servicios, la participación ciudadana, el dialogo y rendición de cuentas, el mejoramiento del servicio a la ciudadanía y la interiorización de los valores del código de integridad en todos los colaboradores, contratistas, funcionarios - servidores públicos de la SDA.
Este programa se formula en cumplimiento de la Ley 2195 de 2022, por medio de la cual se adoptan medidas en materia de transparencia, prevención y lucha contra la corrupción y establece en su artículo 31, la necesidad de que las entidades públicas formulen los Programas de Transparencia y Ética pública como herramienta para fortalecer las acciones preventivas en la lucha contra la corrupción; siguiendo las orientaciones impartidas por la Secretaría General de la Alcaldía Mayor de Bogotá para la transición del Plan Anticorrupción y de Atención al Ciudadano a la construcción de los Programas de Transparencia y Ética Pública Distritales.</t>
  </si>
  <si>
    <t xml:space="preserve"> COMPONENTE</t>
  </si>
  <si>
    <t xml:space="preserve">ESTRATEGIA </t>
  </si>
  <si>
    <t>No. 
Actividades</t>
  </si>
  <si>
    <t>% Avance</t>
  </si>
  <si>
    <t>Nivel de Cumplimiento</t>
  </si>
  <si>
    <t xml:space="preserve">Componente 1. </t>
  </si>
  <si>
    <t xml:space="preserve">Componente 2. </t>
  </si>
  <si>
    <t xml:space="preserve">Componente 3. </t>
  </si>
  <si>
    <t>0 a 59%</t>
  </si>
  <si>
    <t>ZONA BAJA</t>
  </si>
  <si>
    <t xml:space="preserve">Componente 4. </t>
  </si>
  <si>
    <t>De 60 a 79%</t>
  </si>
  <si>
    <t>ZONA MEDIA</t>
  </si>
  <si>
    <t xml:space="preserve">Componente 5. </t>
  </si>
  <si>
    <t>de 80 a 100%</t>
  </si>
  <si>
    <t>ZONA ALTA</t>
  </si>
  <si>
    <t>Componente 6.</t>
  </si>
  <si>
    <t>TOTAL ACTIVIDADES PAAC 2022</t>
  </si>
  <si>
    <r>
      <t xml:space="preserve">El nivel de cumplimiento fue calculado con base en lo establecido en el literal b) del numeral VII del documento “Estrategias para la Construcción del Plan Anticorrupción y de Atención al Ciudadano” (Versión 2), donde se indica que: </t>
    </r>
    <r>
      <rPr>
        <i/>
        <sz val="10"/>
        <color rgb="FFC00000"/>
        <rFont val="Arial"/>
        <family val="2"/>
      </rPr>
      <t>“Es el nivel de cumplimiento de las actividades (…), medido en términos de porcentaje. De 0 a 59% corresponde a la zona baja (color rojo). De 60 a 79% zona media (color amarillo). De 80 a 100% zona alta (color verde).”</t>
    </r>
  </si>
  <si>
    <r>
      <rPr>
        <b/>
        <sz val="10"/>
        <color theme="1"/>
        <rFont val="Arial"/>
        <family val="2"/>
      </rPr>
      <t>Estado General Plan Anticorrupción y de Atención al Ciudadano - PAAC</t>
    </r>
    <r>
      <rPr>
        <sz val="10"/>
        <color theme="1"/>
        <rFont val="Arial"/>
        <family val="2"/>
      </rPr>
      <t xml:space="preserve">
Primer Cuatrimestre - Corte a: 30 Abril de 2023</t>
    </r>
  </si>
  <si>
    <t xml:space="preserve">Componente 6. </t>
  </si>
  <si>
    <t xml:space="preserve">Componente 7. </t>
  </si>
  <si>
    <t xml:space="preserve">Componente 8. </t>
  </si>
  <si>
    <t xml:space="preserve">Componente 9. </t>
  </si>
  <si>
    <t>MEDIDAS DE DEBIDA DILIGENCIA Y PREVENCIÓN DE LAVADO DE ACTIVOS</t>
  </si>
  <si>
    <t>GESTIÓN DE RIESGOS DE CORRUPCIÓN - MAPAS DE RIESGO</t>
  </si>
  <si>
    <t>PROMOCIÓN DE LA INTEGRIDAD Y LA ÉTICA PÚBLICA</t>
  </si>
  <si>
    <t>PARTICIPACIÓN E INNOVACIÓN EN LA GESTIÓN PÚBLICA</t>
  </si>
  <si>
    <t>APERTURA DE INFORMACIÓN Y DATOS ABIERTOS</t>
  </si>
  <si>
    <t>RACIONALIZACIÓN DE TRÁMITES</t>
  </si>
  <si>
    <t>MECANISMOS PARA MEJORAR LA ATENCIÓN AL CIUDADANO</t>
  </si>
  <si>
    <t>RENDICIÓN DE CUENTAS</t>
  </si>
  <si>
    <t>MECANISMOS PARA LA TRANSPARENCIA Y ACCESO A LA INFORMACIÓN</t>
  </si>
  <si>
    <t xml:space="preserve">Estado de la Actividad </t>
  </si>
  <si>
    <t>Cumplida</t>
  </si>
  <si>
    <t>No Cumplida</t>
  </si>
  <si>
    <t xml:space="preserve">Parcialmente </t>
  </si>
  <si>
    <t>No Programada en el Periodo</t>
  </si>
  <si>
    <t xml:space="preserve">Código Actividad </t>
  </si>
  <si>
    <t xml:space="preserve">% Acumulado </t>
  </si>
  <si>
    <t>Promedio</t>
  </si>
  <si>
    <t xml:space="preserve">Responsable </t>
  </si>
  <si>
    <t>Actividad</t>
  </si>
  <si>
    <t>TOTAL ACTIVIDADES PAAC 2023</t>
  </si>
  <si>
    <t>Componente 9.</t>
  </si>
  <si>
    <t>Componente 8.</t>
  </si>
  <si>
    <t>Auditor ResponsasableOCI</t>
  </si>
  <si>
    <t>Angela Millán</t>
  </si>
  <si>
    <t>Irelva Canosa</t>
  </si>
  <si>
    <t>Leidy Johana Bonilla</t>
  </si>
  <si>
    <t>Angela Millán
Luz Marina Estupiñan</t>
  </si>
  <si>
    <t>Eliminada</t>
  </si>
  <si>
    <t>Promover los escenarios y espacios de participación ciudadana con énfasis ambiental en las 20 localidades del Distrito Capital que incluya la aplicación del enfoque diferencial, territorial y de derechos</t>
  </si>
  <si>
    <t>Porcentaje de ejecución de los escenarios y espacios de participación.</t>
  </si>
  <si>
    <t>(No. de espacios de participación ejecutados / No. de espacios de participación programados) x 100</t>
  </si>
  <si>
    <t>Plan de trabajo de las Comisiones Ambientales Locales y del Consejo Consultivo de Ambiente
Actas de reunión</t>
  </si>
  <si>
    <t>Oficina de Participación, Educación y Localidades</t>
  </si>
  <si>
    <t>Actas de reunión
Comunicaciones
Correos electrónicos
Acto administrativo</t>
  </si>
  <si>
    <t>Dirección Legal Ambiental / Defensa juridica</t>
  </si>
  <si>
    <t>Actas de reunión
Soportes de socialización</t>
  </si>
  <si>
    <t>100% de los informes normados sobre gestión y estado de recursos normados elaborados</t>
  </si>
  <si>
    <t>TOTAL ACTIVIDADES PTEP</t>
  </si>
  <si>
    <r>
      <rPr>
        <b/>
        <sz val="11"/>
        <color theme="1"/>
        <rFont val="Arial"/>
        <family val="2"/>
      </rPr>
      <t>OBJETIVO:</t>
    </r>
    <r>
      <rPr>
        <sz val="11"/>
        <color theme="1"/>
        <rFont val="Arial"/>
        <family val="2"/>
      </rPr>
      <t xml:space="preserve"> Fijar estrategias institucionales para la vigencia 2024,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la optimización de recursos y la prestación del servicio con mejores prácticas, accionando bajo los principios y valores de integridad, en procura de la defensa del valor de lo público, en cumplimiento de la misionalidad de la Secretaría Distrital de Ambiente.</t>
    </r>
  </si>
  <si>
    <t>Formular el Plan de Acción del programa de gestión de integridad de la SDA para la vigencia 2024 y aprobarlo.</t>
  </si>
  <si>
    <t>Un Plan de acción del  programa de gestión de integridad formulado y aprobado para la vigencia 2024</t>
  </si>
  <si>
    <t>Porcentaje de formulación y aprobación  del plan de acción del programa de gestión de integridad 2024</t>
  </si>
  <si>
    <t>No. De plan de acción del programa de gestión de Integridad SDA 2024 formulado y aprobado</t>
  </si>
  <si>
    <t xml:space="preserve"> Formulación del Plan de Gestión  2024 por los gestores de integridad (correos electrónicos y/o comunicaciones forest).
Acta de comité institucional de Gestión y Desempeño, de aprobación del Plan de Gestión de integridad 2024.
Solicitud de públicación del Plan de Gestión en la pag web de la entidad.</t>
  </si>
  <si>
    <t>Ejecutar el plan de acción del programa de gestión de integridad de la SDA para la vigencia 2024</t>
  </si>
  <si>
    <t>Ejecución del 100% de las acciones programadas en el Plan de acción  del programa de gestión de integridad vigencia 2024</t>
  </si>
  <si>
    <t>Elaborar informe de resultados de la gestión de Integridad del 2024, presentarlo ante Comité Institucional de Gestión y Desempeño y publicarlo en la página web.</t>
  </si>
  <si>
    <t>Un (1) informe de resultados de la gestión de Integridad del 2024 elaborado, y presentado.</t>
  </si>
  <si>
    <t>Realización del informe de resultados de la gestión de Integridad 2024</t>
  </si>
  <si>
    <t>No. de informes de resultados de la gestión de integridad elaborados y presentado.</t>
  </si>
  <si>
    <t xml:space="preserve">Documento informe de resultados.
Remisión de documento por correo electrónico o comunicación a las instancia respectivas.
</t>
  </si>
  <si>
    <t>Participar en las  actividades  asociadas a la gestión de integridad que se promuevan desde la Secretaría General de la Alcaldía Mayor de Bogotá en  el marco de las iniciativa o estrategias distritales.</t>
  </si>
  <si>
    <t xml:space="preserve">No. de actividades distritales promovidas  asociadas a la gestión de integridad/No. de actividades de participación en las actividades promovidas asociadas a la gestión de integridad 
</t>
  </si>
  <si>
    <t xml:space="preserve">fichas, formatos, y otros que se desarrollen.
</t>
  </si>
  <si>
    <t xml:space="preserve">Gestores de integridad
</t>
  </si>
  <si>
    <t>Formular, ejecutar y hacer seguimiento al Plan de trabajo Gestión de conflicto de intereses 2024</t>
  </si>
  <si>
    <t>100% de ejecución de actividades del  plan de trabajo de gestión de conflicto de interes 2024</t>
  </si>
  <si>
    <t>Porcentaje de ejecución de las actividades del plan de trabajo de gestión de conflicto de interes 2024</t>
  </si>
  <si>
    <t xml:space="preserve">Formulación del Plan de Gestión de conflicto de intereses 2024.
Soportes de ejecución de las actividades.
</t>
  </si>
  <si>
    <t>Formular, ejecutar y hacer seguimiento al plan de implementación para la vigencia 2024 conforme a la Politica Antisoborno de la SDA.</t>
  </si>
  <si>
    <t>100% de ejecución de actividades del  plan de implementación de la política antisoborno de la SDA 2024</t>
  </si>
  <si>
    <t># de actividades ejecutadas del plan de implementación de la política antisoborno / # de actividades programadas del plan de implementación de la política antisoborno x 100</t>
  </si>
  <si>
    <t xml:space="preserve">Formulación del Plan de implementación de la política antisoborno 2024.
Soportes de ejecución de las actividades.
</t>
  </si>
  <si>
    <t>Dirección de Gestión Corporativa
Gestores de integridad</t>
  </si>
  <si>
    <t>Dirección de Gestión Corporativa
Gestores de Integridad</t>
  </si>
  <si>
    <t>Expedir el acto administrativo por el cual se establecen los costos de reproducción de la información pública solicitada por particulares a la Secretaría Distrital de Ambiente para la vigencia 2024</t>
  </si>
  <si>
    <t>Subdirección Financiera / Gestión financiera</t>
  </si>
  <si>
    <t xml:space="preserve">Actualizar el Programa de Gestión Documental el cual debe estar alineado al PINAR </t>
  </si>
  <si>
    <t>PGD actualizado</t>
  </si>
  <si>
    <t>1 Programa de Gestión Documental aprobado</t>
  </si>
  <si>
    <t>Programa de Gestión Documental
Acta del Comité Institucional de Gestión y Desempeño a través del cual se aprobó el PGD</t>
  </si>
  <si>
    <t>Diseñar el Mapa de Conocimiento de la SDA conforme al procedimiento</t>
  </si>
  <si>
    <t>Una (1) mapa de conocimiento</t>
  </si>
  <si>
    <t>% de avances en la elaboración del mapa de conocimiento</t>
  </si>
  <si>
    <t>1 mapa del conocimiento aprobado</t>
  </si>
  <si>
    <t>Mapa del Conocimiento</t>
  </si>
  <si>
    <t xml:space="preserve">Dirección de Gestión Corporativa / Subsecretaria General </t>
  </si>
  <si>
    <t>Continuar con la participación en la red de conocimiento e intercambio de experiencias en materia de gestión del conocimiento e innovación o transparencia y ética pública.</t>
  </si>
  <si>
    <t>Aprobado en Comité Institucional de Gestión y Desempeño Sesión No. 18 del 22 de diciembre de 2023</t>
  </si>
  <si>
    <t>FECHA DE PUBLICACIÓN</t>
  </si>
  <si>
    <t>26 de diciembre de 2023</t>
  </si>
  <si>
    <t>100% de ejecución de los espacios y escenarios de participación programados en el 2024</t>
  </si>
  <si>
    <t>4 visitas de seguimiento en el primer cuatrimestre, 4 visitas en el segundo y 3 visitas en tercer cuatrimestre del 2024</t>
  </si>
  <si>
    <t>Implementar el 90% de las acciones propuestas por el modelo de servicio de la SDA, a diciembre de 2024</t>
  </si>
  <si>
    <t>No. de entrenamientos realizados durante la vigencia 2024</t>
  </si>
  <si>
    <t>(No. De actividades implementadas del  modelo de servicio de la SDA / No. De actividades programadas del modelo de servicio de la SDA conforme al plan de acción para la vigencia 2024) x 100</t>
  </si>
  <si>
    <t>(No. de PQRSF con seguimiento a la oportunidad de respuesta / No. total de PQRSF ingresadas a la entidad) x 100
No. de informes mensuales de seguimiento a la atención de PQRSF, durante la vigencia 2024.</t>
  </si>
  <si>
    <t>Formular y registrar la estrategia de racionalización de trámites de la SDA para la vigencia 2024 en el SUIT.</t>
  </si>
  <si>
    <t>Una estrategia de racionalización de trámites de la SDA 2024 inscrita en el SUIT.</t>
  </si>
  <si>
    <t>Número de estrategia de racionalización de trámites de la SDA 2024 inscrita en el SUIT.</t>
  </si>
  <si>
    <t>Estrategia y registro en el SUIT</t>
  </si>
  <si>
    <t>(No. de actualizaciones del esquema de publicación de la información / 4 actualizaciones de esquema de publicación programadas en la vigencia 2024)</t>
  </si>
  <si>
    <t>Elaborar un instructivo para la estandarización de los criterios de accesibilidad web para la producción documental y audiovisual que genere las dependencias de la SDA, adoptarlo y socializarlo</t>
  </si>
  <si>
    <t xml:space="preserve">Realizar una evaluación de los criterios de cumplimiento de accesibilidad, aplicando la herramienta "evaluación de accesibilidad web" para identificar cuales se pueden cumplir a corto, mediano o largo plazo, o cuales no es posible su cumplimiento con el CMS actual, priorizando su aplicación. </t>
  </si>
  <si>
    <t>1 instructivo para la estandarización de los criterios de accesibilidad</t>
  </si>
  <si>
    <t>100% de avance en la elaboración de un instructivo para la estandarización de los criterios de accesibilidad en la producción documental</t>
  </si>
  <si>
    <t>Una (1) jornada de dialogo ciudadano y rendición de cuenta de la vigencia 2024 efectuada.</t>
  </si>
  <si>
    <t>Realizar una jornada de dialogo ciudadano y rendición de cuenta de la vigencia 2024, conforme a la ruta de trabajo y lineamientos metodológicos de la Administración distrital y la Veeduría Distrital.</t>
  </si>
  <si>
    <t>Realización de la  jornada de dialogo ciudadano y rendición de cuenta de la vigencia 2024</t>
  </si>
  <si>
    <t>No. de jornada de dialogo ciudadano y rendición de cuenta realizada de la vigencia 2024</t>
  </si>
  <si>
    <t xml:space="preserve">Actualizar los indicadores ambientales dispuestos en el Observatorio Ambiental de Bogotá-OAB </t>
  </si>
  <si>
    <t>Alcanzar un nivel de actualización de 98% del OAB al finalizar la vigencia 2024.</t>
  </si>
  <si>
    <t xml:space="preserve">Nivel de actualización del OAB </t>
  </si>
  <si>
    <t>3 mesas de trabajo para el uso de las diferentes secciones del modulo participa</t>
  </si>
  <si>
    <t>(No. de mesas de trabajo realizadas para adecuar y publicar información en el modulo participa  / 3 mesas de trabajo programadas para adecuar y publicar información en el modulo participa)*100</t>
  </si>
  <si>
    <t xml:space="preserve"> Mesas de trabajo para el acompañamiento y apropiación del modulo participa</t>
  </si>
  <si>
    <t>Asignar el 100% de solicitudes de acceso a la información generadas por parte de la ciudadanía en la vigencia 2024</t>
  </si>
  <si>
    <t>Una evaluación de los criterios de accesibilidad web</t>
  </si>
  <si>
    <t>Porcentaje de avance de la evaluación sobre los criterios de accesibilidad web</t>
  </si>
  <si>
    <t>(No. de acciones realizadas para la  evaluación sobre los criterios de accesibilidad web / No. de acciones programadas para la  evaluación sobre los criterios de accesibilidad web) * 100</t>
  </si>
  <si>
    <t>1.4Criterio
diferencial de
accesibilidad</t>
  </si>
  <si>
    <t>1.4.3</t>
  </si>
  <si>
    <t>Hacer seguimiento a  las directrices de accesibilidad web faltantes en la SDA, conforme a lo establecido
en la Resolución 1519 de 2020 y el plan de
trabajo interno incluyendo leguaje de señas y lenguas indigenas.</t>
  </si>
  <si>
    <t>3 mesas de trabajo con directrices de accesibilidad</t>
  </si>
  <si>
    <t>Porcentaje de sesiones propuestas/ realizadas</t>
  </si>
  <si>
    <t>(No. De mesas de trabajo realizadas / 3 mesas de trabajo)*100</t>
  </si>
  <si>
    <t>actas , memorandos</t>
  </si>
  <si>
    <t>x</t>
  </si>
  <si>
    <t>Un (1) seguimiento bimensual al esquema de publicación de la SDA</t>
  </si>
  <si>
    <t>Seguimientos realizados al cumplimiento del esquema de publicación de la SDA</t>
  </si>
  <si>
    <t>Dos (2) seguimientos al cumplimiento de la Resolución 1519 de 2020</t>
  </si>
  <si>
    <t>No. de seguimiento realizados a la Resolución 1519 de 2020 / 2 seguimiento programados a la Resolución ) x 100</t>
  </si>
  <si>
    <t>No. de seguimiento realizados a la ejecución del esquema / 6 seguimientos realizados a la ejecución del esquema ) x 100</t>
  </si>
  <si>
    <t>Oficina de Control Interno / Control y Mejora</t>
  </si>
  <si>
    <t>Subsecretaria General / Política de Transparencia</t>
  </si>
  <si>
    <t>Diseñar y ejecutar el plan de comunicaciones de la SDA para la vigencia 2024, el cual incluye la socialización y divulgación de la gestión institucional e información de interés, a través de los canales tanto internos como externos con los que cuenta la entidad</t>
  </si>
  <si>
    <t>Doce (12) seguimientos de cumplimiento del plan de comunicaciones de la vigencia 2024 realizados</t>
  </si>
  <si>
    <t>No. de seguimientos realizados al cumplimiento del plan de comunicaciones de la vigencia 2024</t>
  </si>
  <si>
    <t>100% de participación en las ferias de servicio al ciudadano en donde sea convocada la Entidad durante la vigencia 2024</t>
  </si>
  <si>
    <t xml:space="preserve">Realizar seguimiento a la Estrategia de Racionalización de Trámites 2024 de la SDA, con base en la información disponible en el SUIT de la Función Pública </t>
  </si>
  <si>
    <t>Entregar información sobre la gestión institucional en lenguaje claro, a través de los canales de comunicación externa, conforme al plan de comunicaciones de la SDA para la vigencia 2024 y las politicas de operación del procedimiento interno del proceso de comunicaciones.</t>
  </si>
  <si>
    <t>Doce (12) seguimientos de cumplimiento de línea de comunicación externa del plan de comunicaciones de la vigencia 2024 realizados</t>
  </si>
  <si>
    <t>Seguimiento al cumplimiento de línea de comunicación externa del plan de comunicaciones de la vigencia 2024</t>
  </si>
  <si>
    <t>No. de seguimientos al cumplimiento de línea de comunicación externa del plan de comunicaciones de la vigencia 2024</t>
  </si>
  <si>
    <t>Formato de contrato de prestación de servicios actualizado</t>
  </si>
  <si>
    <t>Subsecretaria General / SIG</t>
  </si>
  <si>
    <t>RESPONSABLE 
(Dependencia / Proceso)</t>
  </si>
  <si>
    <t>Subdirección Financiera / oficial de cumplimiento</t>
  </si>
  <si>
    <t>Mantener un 94% de satisfacción de atención en la sala de Servicio a la Ciudadanía y vía telefónica y presencial, promedio cuatrimestral</t>
  </si>
  <si>
    <t>Revisar y actualizar si es necesario el Manual para la Prevención y Control del Lavado de Activos y Financiación del Terrorismo- SARLAFT de la SDA</t>
  </si>
  <si>
    <t>Implementar el formato de Conocimiento de la contraparte como una de las herramientas de control frente al SARLAFT en el proceso de Gestión de Talento Humano</t>
  </si>
  <si>
    <t>9.3.2</t>
  </si>
  <si>
    <t xml:space="preserve">Implementar el formato de Conocimiento de la contraparte como una de las herramientas de control frente al SARLAFT en el proceso de Gestión Contractual </t>
  </si>
  <si>
    <t xml:space="preserve">Gestión Contractual </t>
  </si>
  <si>
    <t>Construcción del plan de trabajo 2024 para adaptar y/o desarrollar la debida diligencia</t>
  </si>
  <si>
    <t>Gestión de Talento Humano</t>
  </si>
  <si>
    <t>Subdirección Financiera / oficial de cumplimiento
Subsecretaria General / SIG</t>
  </si>
  <si>
    <t>PROGRAMACIÓN
(Cuatrimestre 2024)</t>
  </si>
  <si>
    <t>(# de estrategia de racionalización de trámites de la SDA 2024 inscrita en el SUIT /1) * 100</t>
  </si>
  <si>
    <t>(No. de actividades ejecutadas en la vigencia / No.total de actividades programadas en el Plan de acción de gestión de Integridad 2024) x 100</t>
  </si>
  <si>
    <t>Porcentaje de ejecución de las actividades del plan de implementación de la política antisoborno de la SDA 2024</t>
  </si>
  <si>
    <t>Adelantar una actividad de promoción o divulgación de la sección de transparencia y acceso a la información pública de la sede electrónica de la SDA, de forma cuatrimestral.</t>
  </si>
  <si>
    <t>No. De actividades de divulgación de la sección de transparencia y acceso a la información pública realizadas / 3 actividades de divulgación de la sección de transparencia y acceso a la información pública</t>
  </si>
  <si>
    <t>Una revisión del Manual para la Prevención y Control del Lavado de Activos y Financiación del Terrorismo- SARLAFT de la SDA</t>
  </si>
  <si>
    <t>Manual para la Prevención y Control del Lavado de Activos y Financiación del Terrorismo- SARLAFT de la SDA</t>
  </si>
  <si>
    <t>No. De revisiones Manual para la Prevención y Control del Lavado de Activos y Financiación del Terrorismo- SARLAFT de la SDA</t>
  </si>
  <si>
    <t>evidencias de revisión del manual</t>
  </si>
  <si>
    <t>Plan de trabajo 2024 elaborado</t>
  </si>
  <si>
    <t xml:space="preserve">Porcentaje de avance de la formulación del plan de trabajo 2024 para adaptar y/o desarrollar la debida diligencia </t>
  </si>
  <si>
    <t xml:space="preserve">100% de avance de la formulación del plan de trabajo 2024 para adaptar y/o desarrollar la debida diligencia </t>
  </si>
  <si>
    <t>Actas de reunión, documentos de soporte, plan de trabajo</t>
  </si>
  <si>
    <t xml:space="preserve">Implementación del formato de Conocimiento de la contraparte como una de las herramientas de control frente al SARLAFT en el proceso de Gestión Contractual </t>
  </si>
  <si>
    <t>90% de implementación del formato de Conocimiento de la contraparte como una de las herramientas de control frente al SARLAFT en el proceso de Gestión Contractual, al finalizar la vigencia 2024</t>
  </si>
  <si>
    <t>No. De formatos de Conocimiento de la contraparte como una de las herramientas de control frente al SARLAFT implementados en el proceso de Gestión Contractual  / No. Total de procesos contractuales que requieren formato de la contraparte</t>
  </si>
  <si>
    <t>formato de Conocimiento de la contraparte diligenciados</t>
  </si>
  <si>
    <t>Implementación del formato de Conocimiento de la contraparte como una de las herramientas de control frente al SARLAFT en el proceso de talento humano</t>
  </si>
  <si>
    <t>90% de implementación del formato de Conocimiento de la contraparte como una de las herramientas de control frente al SARLAFT en el proceso de talento humano, al finalizar la vigencia 2025</t>
  </si>
  <si>
    <t>No. De formatos de Conocimiento de la contraparte como una de las herramientas de control frente al SARLAFT implementados en el proceso de talento humano / No. Total de procesos de talento humano que requieren formato de la contraparte</t>
  </si>
  <si>
    <t>Realizar mantenimiento y actualización de los datos abiertos en la plataforma distrital "Datos abiertos Bogotá" https://datosabiertos.bogota.gov.co/</t>
  </si>
  <si>
    <t>Mantener actualizado el 100% de la información disponible en la plataforma de Datos Abiertos Bogotá, asegurándose de que cada conjunto de datos se encuentre en su última versión</t>
  </si>
  <si>
    <t>Porcentaje de objetos geográficos  actualizados en su última versión que ofrece la SDA en la plataforma Distrital.</t>
  </si>
  <si>
    <t>Fortalecer la base de datos geoespaciales en los portales de IDECA mediante la publicación regular de nuevos objetos geográficos.</t>
  </si>
  <si>
    <t>Publicar 8 nuevos objetos geográficos al conjunto de datos de la SDA publicados en la plataforma de Datos Abiertos Bogotá.</t>
  </si>
  <si>
    <t>Porcentaje de objetos geográficos  publicados como nuevo en las plataformas de IDECA</t>
  </si>
  <si>
    <t>Actas de reunión 
Pantallazos
Comunicación</t>
  </si>
  <si>
    <t>5.2.2</t>
  </si>
  <si>
    <t>Realizar revisiones bimensuales  de los servicios web geográficos en la plataforma de Datos Abiertos Bogotá para identificar posibles problemas, optimizar el rendimiento y garantizar la accesibilidad y calidad de los datos geográficos, en la plataforma de Datos Abiertos Bogotá.</t>
  </si>
  <si>
    <t>4 revisiones bimensuales de los servicios web geográficos en la plataforma de Datos Abiertos Bogotá para identificar posibles problemas, optimizar el rendimiento y garantizar la accesibilidad y calidad de los datos geográficos.</t>
  </si>
  <si>
    <t>(Número de objetos geográficos en su última versión / 54 Objetos geográfico totales)*100</t>
  </si>
  <si>
    <t>(Número de objetos geográficos publicados como nuevos/ 8)*100</t>
  </si>
  <si>
    <t>27 de marzo de 2023</t>
  </si>
  <si>
    <t>ELIMINADA 
1.5.5</t>
  </si>
  <si>
    <t>ELIMINADA 
Realizar encuestas aplicadas a los ciudadanos sobre las temáticas ambientales divulgadas en los productos comunicacionales de la SDA.</t>
  </si>
  <si>
    <t>ELIMINADA 
6 encuestas diseñadas y aplicadas a los ciudadanos sobre las temáticas ambientales divulgadas en los productos comunicacionales de la SDA.</t>
  </si>
  <si>
    <t>ELIMINADA 
Porcentaje de aplicación de encuestas sobre las temáticas ambientales divulgadas en los productos comunicacionales de la SDA.</t>
  </si>
  <si>
    <t>ELIMINADA 
(# de encuestas aplicadas sobre las temáticas ambientales divulgadas en los productos comunicacionales de la SDA / 6 encuestas programadas para aplicar)* 100</t>
  </si>
  <si>
    <t>ELIMINADA 
Pantallazo encuesta
Informe del resultado de la encuesta</t>
  </si>
  <si>
    <t>ELIMINADA 
Oficina asesora de comunicaciones / Comunicaciones</t>
  </si>
  <si>
    <t xml:space="preserve">ELIMINADA </t>
  </si>
  <si>
    <t>(No. de revisiones de los servicios web geográficos en la plataforma de Datos Abiertos Bogotá realizadas / 4 reuniones bimensuales)*100</t>
  </si>
  <si>
    <t>Porcentaje de revisiones de los servicios web geográficos optimizados y sin interrupciones después de cada revisión bimensual.</t>
  </si>
  <si>
    <t>Eliminación actividad No. 1.5.5 por solicitud de radicado OAC 2024IE57509. Actualización de actividades 5.1.1 ;  5.2.2 y 5.3.1 por plan de trabajo interno de la DPSIA.</t>
  </si>
  <si>
    <r>
      <rPr>
        <b/>
        <sz val="14"/>
        <color theme="1"/>
        <rFont val="Arial"/>
        <family val="2"/>
      </rPr>
      <t>PROGRAMA DE TRANSPARENCIA Y ÉTICA PÚBLICA - PTEP</t>
    </r>
    <r>
      <rPr>
        <sz val="14"/>
        <color theme="1"/>
        <rFont val="Arial"/>
        <family val="2"/>
      </rPr>
      <t xml:space="preserve">
SECRETARÍA DISTRITAL DE AMBIENTE
VIGENCIA 2024
</t>
    </r>
    <r>
      <rPr>
        <b/>
        <sz val="14"/>
        <color theme="1"/>
        <rFont val="Arial"/>
        <family val="2"/>
      </rPr>
      <t>Versión 2</t>
    </r>
  </si>
  <si>
    <t>AVANCE</t>
  </si>
  <si>
    <t>RESULTADO DEL INDICADOR</t>
  </si>
  <si>
    <t>EVIDENCIA Y RUTA DE UBICACIÓN</t>
  </si>
  <si>
    <t>DESCRIPCIÓN DEL AVANCE</t>
  </si>
  <si>
    <t>GRADO DE CUMPLIMIENTO</t>
  </si>
  <si>
    <t>% AVANCE Indicador 
Acumulado</t>
  </si>
  <si>
    <t>REPORTE PRIMERA LÍNEA DE DEFENSA
I CUATRIMESTRE (Enero - Abril 2024)
(Responsable de la actividad - Líder de proceso)</t>
  </si>
  <si>
    <t>SEGUIMIENTO SEGUNDA LÍNEA DE DEFENSA
I CUATRIMESTRE  (Enero - Abril 2024)
(Dirección de Planeación y Sistemas de Información Ambiental)</t>
  </si>
  <si>
    <t>SEGUIMIENTO TERCER LINEA DE DEFENSA 
III CUATRIMESTRE  (Enero - Abril 2024)
Oficina de Control Interno - OCI</t>
  </si>
  <si>
    <t>Programación Ajustada</t>
  </si>
  <si>
    <t>Nueva Actividad</t>
  </si>
  <si>
    <t>Actividad Eliminada</t>
  </si>
  <si>
    <t>Eliminación actividad No. 1.5.5 por solicitud de radicado OAC 2024IE57509.</t>
  </si>
  <si>
    <r>
      <t xml:space="preserve">En atención a la meta e indicador establecidos e identificados como:
</t>
    </r>
    <r>
      <rPr>
        <b/>
        <sz val="10"/>
        <color theme="1"/>
        <rFont val="Arial"/>
        <family val="2"/>
      </rPr>
      <t>Meta:</t>
    </r>
    <r>
      <rPr>
        <sz val="10"/>
        <color theme="1"/>
        <rFont val="Arial"/>
        <family val="2"/>
      </rPr>
      <t xml:space="preserve"> Una (1) jornada de dialogo ciudadano y rendición de cuenta de la vigencia 2024 efectuada.
</t>
    </r>
    <r>
      <rPr>
        <b/>
        <sz val="10"/>
        <color theme="1"/>
        <rFont val="Arial"/>
        <family val="2"/>
      </rPr>
      <t>Indicador:</t>
    </r>
    <r>
      <rPr>
        <sz val="10"/>
        <color theme="1"/>
        <rFont val="Arial"/>
        <family val="2"/>
      </rPr>
      <t xml:space="preserve"> Realización de la  jornada de dialogo ciudadano y rendición de cuenta de la vigencia 2024
</t>
    </r>
    <r>
      <rPr>
        <b/>
        <sz val="10"/>
        <color theme="1"/>
        <rFont val="Arial"/>
        <family val="2"/>
      </rPr>
      <t>Fórmula Indicador</t>
    </r>
    <r>
      <rPr>
        <sz val="10"/>
        <color theme="1"/>
        <rFont val="Arial"/>
        <family val="2"/>
      </rPr>
      <t>: No. de jornada de dialogo ciudadano y rendición de cuenta realizada de la vigencia 2024</t>
    </r>
  </si>
  <si>
    <t xml:space="preserve">Promedio </t>
  </si>
  <si>
    <t xml:space="preserve">Durante el primer trimestre de 2024 , el modulo de atencion se encuentra actualizado en la pagina web de la entidad.
Actualmente el menú Participa contiene informacion en todos los módulos, desde la OPEL se aportó información para los temas de: Intancias de participación ciudadana, Plan de participación ciudadana, Participación para el diagnóstico de necidades e identificación de problemas, la informacion se encuestra actualizada al primer trimestre de 2024 https://www.ambientebogota.gov.co/es/participa  </t>
  </si>
  <si>
    <t>100% modulo de atencion al ciudadano actualizado</t>
  </si>
  <si>
    <t xml:space="preserve">Link: Menu Atencion al ciudadano:  https://www.ambientebogota.gov.co/es/atencion-y-servicios-a-la-ciudadania  
Link Menu participa: https://www.ambientebogota.gov.co/es/participa </t>
  </si>
  <si>
    <t>Se evidencia información actualizada, organizada y disponible en el módulo atención y servicios a la ciudadanía. Se sugiere revisar en los canales de atención la descripción del chatbot, dado que no fue posible ubicarlo en la parte donde se indica, así mismo se sugiere actualizar la "Carta de trato digno" dado que es de la vigencia 2020. Estan habilitados los link que direcciona al Sistema de Bogota te escucha y otros enlaces web. Se encuentra desactualizados  algunos nombres del directorio institucional. Se sugiere actualizar y ampliar las preguntas frecuentes, ya que por ejemplo aun se cita el centro de zoonosis el cual ya se llama Instituto de Protección y Bienestar Animal. El directorio de servidores públicos: contratistas esta actualizado a enero 2024 y el de funcionarios a febrero 2024.  Están públicos y actualizados los informes semestrales del defensor del ciudadano. Esta actualizada la información relacionada con Prensa. Se sugiere revisar el item de "Información de Interés" del módulo atención y servicios a la ciudadanía, ya que  no contiene información al respecto. También se sugiere la actualización del portafolio de servicios y trámites de la SDA, ya que al descargar el archivo indica "Portafolio de productos, servicios y tramites 2023"
Por otra parte, el proceso reporta que el menú participa del portal web contiene información en todos los módulos, la segunda línea verifica y en particular la sección del Plan de participación ciudadana hay información desactualizada porque el plan de participación que direcciona es de la vigencia 2022 y el Plan de Acción de la Estrategia de Participación Ciudadana es del 2023. En cuanto a la sección "Participación para el diagnóstico de necesdades e identificación de problemas" se encuentra información organizada y útil, sin embargo hay información desactualizada con la Territorialización 2023 (corte 31 de julio de 2023)</t>
  </si>
  <si>
    <t xml:space="preserve">Menú atención y servicios a la ciudadanía
https://www.ambientebogota.gov.co/es/atencion-y-servicios-a-la-ciudadania  
Menú participa
https://www.ambientebogota.gov.co/web/transparencia/plan-de-participacion-ciudadana 
https://www.ambientebogota.gov.co/es/web/transparencia/participacion-para-la-identificacion-de-problemas-y-diagnostico-de-necesidades
</t>
  </si>
  <si>
    <t>INICIADO</t>
  </si>
  <si>
    <t xml:space="preserve">Durante el primer trimestre del 2024 se realiza mesa de trabajo para seguir trabajando en mejorar el modulo participa, en esta mesa participa, transparencia, atencion al ciudadano , Opel y comunicaciones </t>
  </si>
  <si>
    <t>El proceso reporta la realización de 1 de las 3 mesas de trabajo programadas para el acompañamiento y apropiación del módulo participa del portal web. Esta mesa de trabajo se realizó el 27 de marzo en conjunto con la subsecretaria general desde la temática de transparencia, servicio a la ciudadania con la OPEL y la oficina asesora de comunicaciones, donde trataron los lineamientos menú participa Función publica generalidades.</t>
  </si>
  <si>
    <t>Acta de reunión y lineamientos
https://drive.google.com/drive/u/0/folders/1DPyQVA5dpR8cB_MRlF-pENon35L7bscB</t>
  </si>
  <si>
    <t>CUMPLIENDO</t>
  </si>
  <si>
    <t>Tercer cuatrimestre</t>
  </si>
  <si>
    <t>Acción programada para el tercer cuatrimestre</t>
  </si>
  <si>
    <t>No aplica</t>
  </si>
  <si>
    <t>PROGRAMADA</t>
  </si>
  <si>
    <t>Se realizó publicación del 100% de la información solicitada  por los procesos o dependencias mediante ticket en la mesa de servicios para publicación en la sección de transparencia y acceso a la información de la SDA.</t>
  </si>
  <si>
    <t>https://drive.google.com/drive/u/0/folders/14HL0SgKB0moYM7jbCJa5H3kP8eybFYsS</t>
  </si>
  <si>
    <t>Se evidencia el reporte de la mesa de servicios del servicio de publicación en el sitio de transparencia de la página web, con la atención de 122 ticket solicitados por la dependencia con la respectiva publicación de la información</t>
  </si>
  <si>
    <t>Reporte mesa de servicio
https://drive.google.com/drive/u/0/folders/14HL0SgKB0moYM7jbCJa5H3kP8eybFYsS</t>
  </si>
  <si>
    <t xml:space="preserve">Durante el primer trimestre 2024,  se recibieron 28 y se publicaron 21, asi: en enero  8, en febrero 13 y en marzo 7  generando los informes mensuales de solicitudes de acceso a la información </t>
  </si>
  <si>
    <t xml:space="preserve">Informes de solicitud de informacion </t>
  </si>
  <si>
    <t xml:space="preserve">Informes publicados en la pagina web : https://www.ambientebogota.gov.co/es/web/transparencia/informe-de-pqrs 
Drive: https://drive.google.com/drive/u/0/folders/1k7WgCW1Rm90I56cmsSbP-ZSRnvzOqWYX </t>
  </si>
  <si>
    <t>El proceso reporta la recepción de 28 solicitudes de acceso a la información pública en lo corrido del primer trimestre 2024.
Se verifica generación y publicación del informe mensual de gestión de las solicitudes de acceso a la información de los meses enero, febrero y marzo, los cuales contienen copia de las respuestas dadas por la entidad.</t>
  </si>
  <si>
    <t>Informes de acceso a la información
https://www.ambientebogota.gov.co/es/web/transparencia/informe-de-pqrs/-/document_library_display/6nLwHuCsY1JF/view/6189097</t>
  </si>
  <si>
    <t xml:space="preserve">El 12 de febrero delegados de la SDA- DGC asistieron a mesa de sustentación de TRD ante delegados del Consejo Distrital de Archivos. La conclusión obtenida al finalizar la sesión que tuvo una duración de 5 horas es la no obtención de la convalidación del instrumento archivístico en razón a que en la mayoría de las series documentales misionales, no se cuenta con: i) Fechas extremas de la documentación y ii) volumen documental, lo cual imposibilita al equipo evaluador del Consejo Distrital de Archivos, avalar la valoración secundaria. 
Se adjunta, invitación a mesa de sustentación de TRD y el concepto técnico de convalidación de TRD el cual fue recibido en la SDA el 5 de marzo de 2024 bajo radicado interno 2024ER52286. </t>
  </si>
  <si>
    <t xml:space="preserve">Se adjunta, invitación a mesa de sustentación de TRD y el concepto técnico de convalidación de TRD el cual fue recibido en la SDA el 5 de marzo de 2024 bajo radicado interno 2024ER52286. Documentos que reposan en el DRIVE del proceso de Gestión Documental. </t>
  </si>
  <si>
    <t>Se evidencia la gestión del proceso para lograr la convalidación de la Tabla de Retención Documental de la SDA ante el Archivo Distrital, mediante una mesa de sustentación de TRD ante los delegados del Consejo Distrital de Archivos cuyo propósito es la verificación de requisitos técnicos, solicitada por la SDA. Dicha mesa de sustentación se citó con radicado SDA 2024ER28491 del 2 de febrero de 2024 y radicado de Secretaria General 2-2024-4058 para el día 12 de febrero de 2024. Se evidencia realización de la mesa por la comunicación final emitida por el Director distrital de archivo de Bogotá con radicado SDA 2024ER52266 del 5 de marzo de 2023 y radicado Secretaria General 2-2024-7711, en la cual se determinó la no obtención de la convalidación, realizando la devolución del instrumento de archivo debido a que no cumple con la lista de requisitos técnicos que hagan viable su evaluación. Se adjunta acta de la reunión de la mesa de sustentación efectuada el 12 de febrero de 8am a 12m.</t>
  </si>
  <si>
    <t>Comunicaciones oficiales y evidencia de reunión
https://drive.google.com/drive/u/0/folders/1bu_OGjEBphbCoJrSr3q2jiXDMqsK31M1</t>
  </si>
  <si>
    <t>Se realizó una actualización del esquema de publicación de información de la SDA, de acuerdo con la Resolución SDA No. 05466 de 2023 y conforme a las necesidades y cambios de la entidad.</t>
  </si>
  <si>
    <t>https://drive.google.com/drive/u/0/folders/1qMonViju3v-H8sYbW4sLvMPrGzohtqAS</t>
  </si>
  <si>
    <t xml:space="preserve">Se evidencia 1 de 4 actualizaciones del esquema de publicación de la información realizada el 6 de marzo de 2024. 
Se evidencia en el esquema actualización en los items de organigrama, ejecución presupuestal, proyectos de inversion, plan de acción institucional, informes de control interno, entre otros, y publicado en https://www.ambientebogota.gov.co/es/web/transparencia/esquema-de-publicacion-de-informacion </t>
  </si>
  <si>
    <t>Captura de publicación y esquema
https://drive.google.com/drive/u/0/folders/1qMonViju3v-H8sYbW4sLvMPrGzohtqAS</t>
  </si>
  <si>
    <t>En febrero de 2024 la SF proyecto y traslado a la DLA la información necesaria para expedir el acto administrativo por el cual se establecen los costos de reproducción de la información pública solicitada por particulares a la Secretaría Distrital de Ambiente para la vigencia 2024
Luego de todas las revisiones la Secretaria del Despacho aprobó y firmó la Resolución SDA 00668 “Por la cual se establecen los costos de reproducción y fotocopiado de la información de
carácter público que reposa en la Secretaría Distrital de Ambiente.”</t>
  </si>
  <si>
    <t>Comunicado Oficial Externo 2024EE71737
Proceso Forest 6171424</t>
  </si>
  <si>
    <t xml:space="preserve">Con Resolución SDA No. 00668 del 3 de abril de 2024, radicado 2024EE71737  “Por la cual se establecen los costos de reproducción y fotocopiado de la información de carácter público que reposa en la Secretaría Distrital de Ambiente.
Se evidencia publicación del acto administrativo en la sede electrónica de la página web en https://www.ambientebogota.gov.co/documents/893475/948558/1.3.4+Resoluci%C3%B3n+486+de+2023+-+Costos+de+reproducci%C3%B3n+y+fotocopiado.pdf/ff854142-a1fe-4679-b1fa-5f94266a379d </t>
  </si>
  <si>
    <t>Resolución y publicación
https://drive.google.com/drive/u/0/folders/1MU1WsTPoblfa3hZAlFZrCOJ_Vu_zmGPC</t>
  </si>
  <si>
    <t>CUMPLIDA</t>
  </si>
  <si>
    <t xml:space="preserve">En el primer trimestre del año 2024, frente a este ítem, se realizó la actualización del Programa de Gestión Documental de la SDA, de acuerdo a los referentes técnicos y legales emitidos por el Archivo General de la Nación y el Archivo de Bogotá. Acorde a lo anterior, se inicia con el proceso de actualización del PGD el 12 de enero del corriente, realizando una primera reunión con para establecer pautas a seguir; posteriormente se realiza un análisis de la situación actual de la gestión documental y archivos de la entidad, y las prioridades a tener en cuenta; en este sentido se elabora un primer borrador del documento, el cual se presenta al grupo de profesionales por medio de una reunión realizada el 17 de enero; en fechas posteriores se remiten correos electrónicos indicando avances.
Continuando con el proceso de actualización del PGD, y consientes del carácter transdisciplinario y holístico de este documento, para el mes de febrero se solicitan documentos relativos a los procesos tecnológicos llevados en la entidad, por lo cual se establecen conversaciones con el área de Planeación y Sistemas de Información Ambiental – DPSIA, para lo cual el ingeniero Frederick Ferro, amablemente da indicaciones relativas el Plan Institucional de Tecnologías de Información PETI y documentos adicionales vinculados al plan de acción en cuanto proyectos de tecnología que incorporan temas de gestión documental.
Finalmente, teniendo en cuenta procesos coyunturales de cambio de administración, el mes de marzo de consolida borrado preliminar del PGD, adicionalmente se elabora una presentación en powert point, un borrador de acto administrativo (resolución), por medio de la cual se adoptaría el PGD en la entidad; los documentos mencionados, se envían el 21 de marzo por solicitud del área de planeación. En una última acción, el 16 de abril se presenta el PGD versión final y sus anexos al grupo de profesionales, los cuales solicitan unos ajustes de forma (ya realizados) y un ajuste específico sobre el presupuesto a tener en cuenta (en proceso de ajuste), y se espera tener una reunión con la directora del área para su sustentación previa a su aprobación por parte del Comité Institucional de Gestión y Desempeño. Nota. Es importante tener en cuenta los programas específicos ya aprobados, que deben ser parte de los anexos del PGD.  
</t>
  </si>
  <si>
    <t xml:space="preserve">En cuanto al porcentaje, podemos hablar de un 90%, puesto que hace falta la presentación a los directivos y la aprobación del PGD
</t>
  </si>
  <si>
    <t>Listado de evidencias del PGD
20240112_Agenda_PGD 
20240115_Correo de Secretaria Distrital de Ambiente - Avance PGD 2024
20240117_Acta_reunión_actualización_PGD 
20240117_Agenda_revisión_PGD_1
20240117_Agenda_revisión_PGD_2
20240118_Correo de Secretaria Distrital de Ambiente - Avance PGD
20240119_Correo de Secretaria Distrital de Ambiente - Borrador PGD
20240208_Correo de Secretaria Distrital de Ambiente - Solicitud información para la formulación del PGD
20240216_Informe de asistencia de Socialización_PGD_2024
20240221_Correo de Secretaria Distrital de Ambiente - Evidencia PGD 2024
20240316_Presentación_PGD_2024
20240321_Correo de Secretaria Distrital de Ambiente - SOLICITUD DE PGD
20240321_Proyecto_resolución_PGD_2024
20240416_Acta_reunión_socialización_PGD
20240416_Socialización_PGD_2024_Video
20240417_Matriz_seguimiento_PGD_2024_revisión
20240417_PGD_2024_Final_revisión
https://drive.google.com/drive/folders/1au_PiPiUuM-bRvXSxYeTKnCfNowh-vaE</t>
  </si>
  <si>
    <t>Si bien esta acción esta programada para el segundo y tercer cuatrimestre. El proceso reporta avances para actualizar el Programa de gestión documental mediante reuniones de trabajo, la proyección de la Resolución SDA y la actualización del documento Programa de Gestión Documental, el cual fue socializado el 16 de abril en el equipo de gestión documental de la DGC. 
Se esta pendiente de la revisión y validación final por parte de la Directora de Gestión Corporativa para llevar al Comité Institucional de Gestión y Desempeño para su aprobación y adopción.</t>
  </si>
  <si>
    <t>Actas de reunión, correos, proyecto de Resolución y documento propuesto PGD_2024
https://drive.google.com/drive/u/0/folders/1II86nShf8Mu95C84fpvpwKNHAoLiEQQE</t>
  </si>
  <si>
    <t>Acción programada para el segundo y tercer cuatrimestre</t>
  </si>
  <si>
    <t>Durante el primer trimestre del 2024 se realiza mesa de trabajo jutno con la oficina de atencion al ciudadano donde se revisa que mas se ha implementado en cuanto accesibiliad, revisando la resolucion 1519 del 2020 .</t>
  </si>
  <si>
    <t>El proceso repota la realización de 1 de las 3 mesas de trabajo programadas para hacer seguimiento a  las directrices de accesibilidad web faltantes en la SDA. Esta mesa de trabajo se realizó con el grupo de servicio a la ciudadanía el 27 de febrero donde se revisó la Resolución 1519 del 2020 y las actividades realizadas por parte de servicio a la ciudadanía en cuanto a accesibilidad, en la cual quedaron varios compromisos para el 30 de marzo de 2024, de los cuales no se cuenta con información reportada por la primera línea. Se verificarán en el proximo monitoreo.</t>
  </si>
  <si>
    <t>Acta de reunión y matriz de seguimiento
https://drive.google.com/drive/u/0/folders/1dGoBgW12A4Mr742PLVEYXcOLsCB9GImZ</t>
  </si>
  <si>
    <t>Durante el primer trimestre del 2024 se realiza seguimiento a la matriz Ita,realizando las solicituddes pertinenetes a las diferentes areas en pro de mejorar y obtener mejores resultados.</t>
  </si>
  <si>
    <t>El proceso reporta 1 de los 2 seguimientos programados al cumplimiento de la Resolución 1519 de 2020, se evidencia comunicaciones oficiales a través de memorando y de correos sobre el seguimiento y alertamiento de información para cumplir con lo dispuesto, se evidencia matriz de seguimiento ITA y resultado del ITA 2022-2023, como línea base para el seguimiento.</t>
  </si>
  <si>
    <t>Comunicaciones oficiales,matriz de seguimiento, resultado ITA
https://drive.google.com/drive/u/0/folders/1D8PJDwmkrb5bE-0TNzYvh2rkXnPMGk4U</t>
  </si>
  <si>
    <t>Durante el primer trimestre del 2024 se realiza seguimiento al esquema de publicacion conforme a la resolucion actual, realizando las solicitudes pertinentes para mejorar el debido cumplimiento al esquema.</t>
  </si>
  <si>
    <t>El proceso reporta 2 de los 6 seguimientos bimensuales programados del esquema de publicación de la SDA. Se evidencia matriz de seguimiento al esquema de publicaciones de la SDA, según Resolución SDA No. 05466 de 2022, con las observaciones al respecto de cada ítem y la gestión para su actualización a través de comunicaciones oficiales a los responsables productores de la información y su gestión para la publicación.</t>
  </si>
  <si>
    <t>Matriz de seguimiento y comunicaciones 
https://drive.google.com/drive/folders/1_FIMnks1ef1my5fPEDixCG6H_6JJPhGf</t>
  </si>
  <si>
    <t>Durante el primer cuatrimestre de la vigencia 2024, la Oficina de Control Interno, realizó el Informe de Seguimiento al Cumplimiento de la Ley 1712 de 2014 - Transparencia y Derecho de Acceso a la Información Pública Nacional de Secretaría Distrital de Ambiente (SDA) Abril 2024 , socializado a los integrantes del CICCI mediante radicado No. 2024IE82750 del 16 de abril de 2024.</t>
  </si>
  <si>
    <t>Rradicado No. 2024IE82750 del 16 de abril de 2024 correspondiente a  Informe  de Seguimiento al Cumplimiento de la Ley 1712 de 2014 -
Transparencia y Derecho de Acceso a la Información Pública
Nacional de Secretaría Distrital de Ambiente (SDA) Abril 2024</t>
  </si>
  <si>
    <t>Se evidencia realización del seguimiento al Cumplimiento de la Ley 1712 de 2014 - Transparencia y Derecho de Acceso a la Información Pública Nacional, comunicado a toda la entidad y miembros del CICCI con radicado 2024IE82750 del 16 de abril de 2024.
Se sugiere gestionar la publicación del informe en el sitio de transparencia del portal web de la SDA, dado que a la fecha de realización de este  monitoreo no evidenció publicación en https://www.ambientebogota.gov.co/es/web/transparencia/informes-de-la-oficina-de-control-interno/-/document_library_display/dQE7lgXxsm6s/view/6115144</t>
  </si>
  <si>
    <t>Comunicación e Informe
https://drive.google.com/drive/u/0/folders/10So9Due5uXIWtgZ_QWV0xazdDHQt9poh</t>
  </si>
  <si>
    <t>ELIMINADA</t>
  </si>
  <si>
    <t xml:space="preserve">Durante el primer trimestre del 2024 se participa en la  feria de la camara de comercio y en el supercadeSuba, donde se realiza divulgacion de la  importancia de la ley de transparencia en nuestra entidad. </t>
  </si>
  <si>
    <t>El proceso reporta 1 de las 3 actividades programada para la promoción o divulgación de la sección de transparencia y acceso a la información pública, realizada el 21 de marzo en la feria de la camara de comercio y supercade de Suba. Se evidencia lista de asistencia, fotografias e información de la divulgación.</t>
  </si>
  <si>
    <t>Lista de asistencia y documento de divulgación
https://drive.google.com/drive/u/0/folders/1APhYUHytaNdiA48mgOT0EiEIxSlU5j0g</t>
  </si>
  <si>
    <t>REPORTE DE INDICADORES DE GESTIÓN OAC, PRIMER TRIMESTRE 2023. (enero, febrero, marzo) Se deja claridad que  el reporte de abril se reportará en el próximo informe, debido a que el corte es a 30 de abril de 2024.
La Oficina Asesora de Comunicaciones ejecuta el Plan de Comunicaciones 2024 a través de dos líneas estratégicas. A continuación, se relacionan las actividades realizadas durante el primer trimestre de 2024 correspondiente a cada línea.  
1.	Línea de comunicación organizacional e interna 
Carteleras digitales: Durante este periodo se realizó la publicación de 106 contenidos en las carteleras digitales de la entidad.
Correo institucional: Se enviaron 100 mensajes a través del correo comunicacioninterna@ambientebogota.gov.co  con las noticias institucionales y de la Administración distrital (monitoreo Somos Noticia), así como el boletín virtual “Para estar en Ambiente”, Miércoles de Mujer y las actividades realizadas por las diferentes áreas (Información de interés).
Fondos de pantalla: Durante este periodo se publicó 5 fondo de pantalla en los computadores de la Secretaría de Ambiente. 
2.	Línea de comunicación externa e informativa
Comunicados de prensa y notas: Se elaboraron 65 comunicados y notas para divulgar masiva y oportunamente las actuaciones institucionales y la gestión adelantada por las diferentes dependencias de la entidad, con mensajes y noticias consistentes, congruentes y coherentes como autoridad ambiental y cabeza del sector Ambiente.
Convocatoria a medios: Se realizaron 5 convocatorias a medios de comunicación para la rueda de prensa.
Redes Sociales: En las redes sociales de la entidad los resultados durante este mes fueron: 3.210 nuevos seguidores en Twitter (X); en Facebook 1.051 nuevos seguidores; 10.377 en Instagram; en TikTok 18.778 y 43.146.644 visualizaciones consolidadas de los videos institucionales en el canal de YouTube.
Página Web: Durante enero en la página web de la Secretaría Distrital de Ambiente www.ambientebogota.gov.co se publicaron y actualizaron 91 contenidos y se registraron 497.624 visitas.
Piezas gráficas: En este periodo se diseñaron y publicaron 390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98 contenidos audiovisuales sobre los diferentes temas de interés de la Secretaría Distrital de Ambiente.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(24): Calidad del Aire (externa), El Centro Vive (externa), SOS Tinguas (externa), Unidos por una Mejor calidad del Aire (campaña preventiva a la alerta) (externa), Alerta Fase I (externa), Distrito Silvestre (externa), Actúa (externa). Bogotá es COP16 (externa e interna), Yo te cuido, tú me cuidas (externa), Alerta por Calidad del Aire (externa), Temporada de Tinguas (externa e interna), #Actúa (externa), #LibresYEnSuHábitat (externa e interna), #ElCentroVive (externa) Yo te cuido, tú me cuidas (externa), #LibresYEnSuHábitat (externa e interna), #Actúa (externa), #ElCentroVive (externa), Alerta por Calidad del Aire (externa), Día Internacional de la Mujer (externa), SOS tingua (externa), Caminatas ecológicas (externa), Bogotá modo festival (externa), Semana Santa responsable (externa).
Celebraciones (16): Apagón Ambiental (externa e interna) y Día Mundial de la Educación Ambiental (externa) Día de los Humedales (externa e interna), Apagón Ambiental (externa e interna), Día del Periodista (externa), Día Mundial de la Energía (externa e interna), Día Internacional para la Protección de los Osos del Mundo (externa) Día Mundial del Reciclador (externa), Día Mundial de la Eficiencia Energética (externa e interna), Día Internacional de la Mujer (interna y externa), Día del Hombre (interna) Día Internacional de la Acción por los Ríos (externa e interna), Día Internacional de los Bosques (externa e interna), Día Mundial del Agua (externa e interna), Día Mundial del Clima y la Hora del Planeta (externa e interna), Apagón Ambiental (externa e interna)
Eventos (18): El Centro Vive (externa), Cubrimientos PMU- Emergencia por incendios en los Cerros Orientales (externo) Día sin Carro y sin Moto (externo), Día Mundial de los Humedales (externo), Comisión de Expertos (externo), Bancada Animalista (externo), Taller Gobernanza Regional (externo), Gestión Integral del Agua (externo), Actividad #ElCentroVive (externo), Instalación Bancada Economía Circular (externo), Entrega del proyecto del Plan Distrital de Desarrollo (externo), Evento Prioridades Ambientales (externo) El Centro Vive (externa), Rueda de Prensa Alerta por Calidad del Aire (externa), Operativos de Calidad del aire (externa), Incendio en la localidad de Santafé (externa), Pasarela de Moda sostenible (externa), Pégate al Plan Voluntariado ambiental (externa)</t>
  </si>
  <si>
    <t>Ubicación de los soportes: Unidad Compartida OAC/archivos 2024/indicadores  2024, enero,febrero, marzo/Igualmente en isolución, indicadores de gestión OAC/ plan de comunicaciones.</t>
  </si>
  <si>
    <t>Como segunda línea se pudo verificar que la oficina asesora de comunicaciones ejecuta el Plan de Comunicaciones 2024 a través de dos líneas estratégicas, la línea de comunicación organizacional e interna y la línea de comunicación externa e informativa, manejan canales y actividades que han venido realizando en el cuatrimestre: 1. carteleras, 2. correo interno, 3. Fondos de pantalla, 4. comunicaciones, 5. redes, 6. convocatorias a medios, 7. Pagina web, 8. piezas graficas, 9. audiovisuales, 10. Campañas, 11. Eventos, 12. Celebraciones y 13. Monitoreo a medios. Estas actividades se pudieron evidenciar en las evidencias observadas en la unidad drive de la OAC https://drive.google.com/drive/u/0/folders/140XmYHCsudutRo2xhLo4Y-2UraFuAJe3 .
Así mismo se verificó el indicador en el aplicativo Isolucion denominado "Plan de Comunicaciones 2024 ejecutado" el cual va cumpliendo de acuerdo con lo programado y se evidenciaron 3 seguimientos realizados al plan de comunicaciones.
En tal sentido, se evidencia la realización de 3 de los 12 seguimientos programados  al cumplimiento del plan de comunicaciones de la vigencia 2024.</t>
  </si>
  <si>
    <t>Seguimientos 
https://drive.google.com/drive/u/0/folders/1E0rAb_8mpx29299Wmj1QSPnkvhT_CxgA
Archivos de indicadores OAC Unidad compartida OAC
https://drive.google.com/drive/u/0/folders/140XmYHCsudutRo2xhLo4Y-2UraFuAJe3</t>
  </si>
  <si>
    <t>Mensualmente se ha realizado la administración integral de los indicadores ambientales dispuestos en el Observatorio Ambiental de Bogotá-OAB , lo cual ha permitido tener un nivel de actualización del 87,24% con corte a marzo de 2024, dado que el reporte es mes completo, la cifra de abril se tendra la primera semana de mayo .</t>
  </si>
  <si>
    <t>https://drive.google.com/drive/u/0/folders/1zQNOCEGO-XrdHz6im33c2f2QnflP1wfb</t>
  </si>
  <si>
    <t>Se evidencia informes mensuales de administración del OAB el cual incluye un capitulo de actualización de los indicadores y se observa la bitacora de control en la cual se evidencia actualización de 158 de 181 indicadores ambientales en total dispuestos en el Observatorio Ambiental de Bogotá-OAB, en tal sentido el nivel de actualización es del 87,24%. 
Se recomienda las gestiones de la SEGAE y de la SRHS ya que son las dependencias de la SDA que poseen indicadores que presentan algun nivel de desactualización o pendientes de reporte, para lograr alcanzar al finalizar el año la meta dispuesta del 98% de actualización del OAB.</t>
  </si>
  <si>
    <t>Informes y bitacoras
https://drive.google.com/drive/u/0/folders/1zQNOCEGO-XrdHz6im33c2f2QnflP1wfb</t>
  </si>
  <si>
    <t>Se elaboraron los 5 informes requeridos por normativa y disposición distrital, que rinden cuenta sobre la gestión de la administración Distrital, el estado y calidad de los recursos naturales:
1. Acuerdo 067/02
2. Bogotá Cómo Vamos
3. Matriz de indicadores de ciudad
4. ICAU
5. ODS</t>
  </si>
  <si>
    <t>https://drive.google.com/drive/u/0/folders/1maBdeZuJKGfwYfSUmo8oUJ7ERDz-RYcZ</t>
  </si>
  <si>
    <t>Se elaboraron y enviaron a la SDP los informes reglamentarios: 1) Acuerdo 067/02 2) Bogotá Cómo Vamos 3) Matriz de indicadores de ciudad 4) ICAU y 5. ODS, que rinden cuenta sobre la gestión de la administración Distrital, el estado y calidad de los recursos naturales.
Se evidencian informes y comunicaciones de envio, con lo que se observa cumplimiento de la acción.</t>
  </si>
  <si>
    <t>Informes y comunicaciones
https://drive.google.com/drive/u/0/folders/1maBdeZuJKGfwYfSUmo8oUJ7ERDz-RYcZ</t>
  </si>
  <si>
    <t>Durnate el primer trimestre de 2024, la SDA hizo presencia en 16 ferias de servicio a las cuales fue convocada la SDA por la Secretaria General, los Cades y Super Cades, Camara de Comercio y/o las organizadas por el grupo de servicio a la ciudadania ,  logrando la atencion de 2333 ciudadanos  lo que permite un fortalecimiento del canal presencial, asi:
- Ferias del mes de febrero, se asistieron a 8 ferias de servicio logrando atender a 1119 ciudadanos: Cade Toberin (110 ciudadanos atendidos), Super CadeCAD (244 ciudadanos), Cade Fontibon (123 ciudadanos), Super Cade Calle 13 (150 ciudadanos), Cade Movil Kenndy bellavista (165 ciudadanos) Vereda Quiba (129 ciudadanos), Super Cade Bosa (121 ciudadanos), Centro Comercial Gran Plaza (77 ciudadanos).
- Ferias del mes de marzo, se asistieron a 8 ferias, logrando atender 1214 ciudadanos, asi: Centro comercial Gran Plaza (77 ciudadanos), Super Cade Americas (174 ciudadanos), Supercade Engativa (110 ciudadanos), SuperCade Movil ALameda la Toscana (264 ciudadanos), SuperCade Suba (151 ciudadanos), Supercade movil Plaza Ferial 20 de julio (120 ciudadanos), Camara de Comercio de Bogota (120 ciudadanos), Super Cade Manitas (80 ciudadanos)</t>
  </si>
  <si>
    <t>16 ferias de servicio asisitdas</t>
  </si>
  <si>
    <t xml:space="preserve">Actas y asistencia de las ferias de servicio
https://drive.google.com/drive/u/0/folders/1OjE4IujpsxPDEmATroW-tMzKa8dyLC6t </t>
  </si>
  <si>
    <t>El proceso reporta presencia de la SDA en 16 ferias de servicio convocadas por la Secretaria General, CADES y Super Cades, Camara de Comercio y/o las organizadas por el grupo de servicio a la ciudadania,  con una atención  de 2333 ciudadanos, en el mes de febrero, se asistieron a 8 ferias con 1119 ciudadanos atendidos y en el mes de marzo, se asistieron a 8 ferias con 1214 ciudadanos. Se evidencia listas de asistencia y documentos de soporte.</t>
  </si>
  <si>
    <t>Actas de reunion y listados de asistencia
https://drive.google.com/drive/u/0/folders/1dSN8KFQjXEF0GMndMHJ3-keadJ_PD1Sy</t>
  </si>
  <si>
    <t>Durante el primer trimestre de 2024,  se realizó el seguimiento de la supervision de 9 cades y supercades: Super Cade CAD, Super Cade Suba,  Cade Toberin, Super Cade Fontibon, Super Cade Bosa, Super Cade Manitas, Super Cade Calle 13, Super Cade Egativa, Super Cade Americas.</t>
  </si>
  <si>
    <t>Actas de visitas de seguimiento (18 visitas de seguimiento)</t>
  </si>
  <si>
    <t xml:space="preserve">Actas de seguimiento 
https://drive.google.com/drive/u/0/folders/13Dfk0_8mVRq0Lia3_WsGX2tRx0Tfnhq9 </t>
  </si>
  <si>
    <t xml:space="preserve">El proceso reporta seguimiento a la supervisión de la atención a la ciudadanía en los CADES, mediante la realización de 18 visitas, 9 en el mes de enero y 9 en el mes de febrero. 
La meta es realizar 4 visitas de seguimiento en el primer cuatrimestre, lo cual ya esta muy por encima de lo programado, se sugiere cambiar la meta, de manera tal que sea más coherente con la operación y capacidad de la SDA en este item, ya que que en dos meses se han realizado 18 visitas y la meta eran 4 en el cuatrimestre y 11 en el año. La acción ya estaría cumplida y esta programada para todo el año.
</t>
  </si>
  <si>
    <t>Actas de reunion y listados de asistencia
https://drive.google.com/drive/u/0/folders/1R3y98TMaCiElieBsBRNvlMYw0wU9IuwV</t>
  </si>
  <si>
    <t xml:space="preserve">Durante el primer trimestre de 2024 , se continuan implementado acciones del Modelo de Servicio a la Ciudadanía dando continuidad a las actividades realizadas en las vigencias anteriores, asi:
• Implementación de Formato de monitoreo de gestión, que busca evaluar el desempeño y la calidad del servicio de cada uno de los agentes, logrando detectar oportunidades de mejora
• Implementación y aplicación de encuestas de percepción ciudadana en el canal presencial, telefonico y virtual, evidenciando el grado de satisfacción sobre la atención prestada en la sala y los diferentes puntos de atención.
•  Implementacion de estrategias para el fortalecimiento de los canales de atención telefonco y virtual con el fin de garantizar el servicio  y brindar el acceso a los tramites y servicios ofrecidos por la Entidad, asi mismo aumentando el numero de atenciones respecto a la vigencia anterior
• Seguimiento y control de indicadores de gestión mensualmente
• Entrenamientos y cualificacion a los servidores de manera constante y periodica
• Incentivos a los agentes de servicio, asi como retroalimentacion de la calidad del servicio
• Asistencia y participacion en ferias de servicio
• Infraestructura adecuada para la prestacion del servicio contando con la señalizacion de sala principal en lengua de señas, braille, etnia wayu, idioma ingles
</t>
  </si>
  <si>
    <t xml:space="preserve">1 documento de avances </t>
  </si>
  <si>
    <t xml:space="preserve">Documento de avance implementacion Modelo de Servicio 
https://drive.google.com/drive/u/0/folders/1LRMiDRmrtKy4hcAvhbGuyTaGHb5H3jm6 </t>
  </si>
  <si>
    <t>Se reporta implementación de las acciones del modelo de servicio a la ciudadanía, se observa matriz de seguimiento con 32 actividades que vienen siendo ya aplicadas desde años anteriores. Como acciones del 2024 se destacan la definición de los riesgos y la adecuacion de la sala presencial de atención, incluyendo los baños con accesibilidad para personas en condición de discapacidad.</t>
  </si>
  <si>
    <t>Matriz de seguimiento 
https://drive.google.com/drive/u/0/folders/1aVW66g2UoL5EMFaT1jZsvrTPVXYASTsa</t>
  </si>
  <si>
    <t>Durante el primer trimestre de 2024, se realizaron 7 entrenamientos periodicos en temas relacionados con la misionalidad de la entidad y temas relacionados con servicio ala ciudadania, asi: digiturno, socualizacion del procedimiento "Canales de Atencion y Gestion PQRSF", protocolos de atencion, normativas.</t>
  </si>
  <si>
    <t xml:space="preserve">7 entrenanamientos a los servidores de Servicio a la Ciudadania </t>
  </si>
  <si>
    <t xml:space="preserve">Soporte de capacitaciones
https://drive.google.com/drive/u/0/folders/1BbxhWbbsiseDUh5YKhR0J3dhFH_0AEr0 </t>
  </si>
  <si>
    <t xml:space="preserve">El proceso reporta 7 de los 30 entrenamientos programados para el personal de servicio al ciudadano y correspondencia, es decir un avance del 23%, en temas relacionados con digiturno, paz y salvo, procedimiento de canales de atenció, gestión de PQRSF, protocolos de atención, normativa. </t>
  </si>
  <si>
    <t>Actas de reunión y listados de asistencia de entrenamientos
https://drive.google.com/drive/u/0/folders/1LB7ysHrh3ywqkh57_YEPT0O3bpRRPb_X</t>
  </si>
  <si>
    <t xml:space="preserve">Durante el primer trimestre de 2024, se llevó a cabo seguimiento a 6568 peticiones; adicionalmente, se llevó a cabo la clasificación en las siguientes tipologías: Derechos de petición de interés general o particular, quejas, reclamos, solicitudes de información, consultas y felicitaciones, asignándolas a los diferentes áreas de la Secretaría Distrital de Ambiente, para su respectiva gestión y respuesta.
Segun con el procedimietno interno PA09-PR04, se realizaron alarmas semanales, las cuales fueron enviados a los líderes y enlaces de PQRSF de los diferentes procesos, con el propósito de minimizar las respuestas fuera de término expedidas por la Entidad,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el 91% recibió respuesta dentro de los términos de ley, el 4% recibio respuesta fuera de termino, el 3% se encuentra sin respuesta fuera de termino  y  el 2% restante  se encuentra en termino para dar respuesta en el meses de abril y mayo de 2024 ;  cabe resaltar que el 96% de las peticiones registradas corresponden a los proceso misionales de la Entidad. </t>
  </si>
  <si>
    <t xml:space="preserve">100% de PQRS con seguimiento en la oportunidad de respuestas </t>
  </si>
  <si>
    <t xml:space="preserve">Informes publicados en la pagina web : https://www.ambientebogota.gov.co/es/web/transparencia/informe-de-pqrs 
Drive: https://drive.google.com/drive/u/0/folders/1GNwrtDn69A9lihgbfn804QfnuGiRqUJV </t>
  </si>
  <si>
    <t>El proceso reporta gestión y seguimiento semanal al 100% de los PQRSF que ingresan a la entidad, en lo corrido del primer trimestre se recibieron 6568 peticiones.
Se evidencia elaboración y publicación del informe mensual de la gestión y a la atención de las PQRSF de enero y febrero de 2024, en el módulo de transparencia del portal web, numeral 4.10. Informes trimestrales sobre acceso a información, quejas y reclamos/.
A la fecha de realización de este monitoreo no se encuentra público el informe de marzo, se chequeará su publicación en el siguiente monitoreo.</t>
  </si>
  <si>
    <t>Publicación web
https://www.ambientebogota.gov.co/es/web/transparencia/informe-de-pqrs/-/document_library_display/6nLwHuCsY1JF/view/6380600
Informes PQRSF
https://drive.google.com/drive/u/0/folders/1M7za1R-ht_hBBJVsjjhJpIjrVnE7h3hM</t>
  </si>
  <si>
    <t>Durante el primer trimestre de la vigencia 2024, se aplicaron un total de  5.876 encuestas a través de los canales de atencion presencial (1564)  telefonico (3927) y virtual (385),  los cuales respondieron a la pregunta ¿se encuentra satisfecho con el servicio prestado por la persona que lo atendió? y se obtuvo de esta manera un porcentaje de satisfacción promedio de  96%, asi: un 100% de satisfacción mediante el canal presencial, un 100% en el canal telefónico y un 88% en el canal virtual</t>
  </si>
  <si>
    <t xml:space="preserve">96% de satisfacción ciudadana </t>
  </si>
  <si>
    <t xml:space="preserve">Infomes de Satisfaccion y Percepcion Ciudadana 
https://drive.google.com/drive/u/0/folders/1A3ZjadWd1gCqk-Yfirz8-P51i1C-Wo2G </t>
  </si>
  <si>
    <t>El proceso reporta aplicación de 5876 encuestas de percepción y satisfacción del servicio prestado por laSDA, tanto presencial, vía telefónica y virtual, con un promedio general de 96% que manifestó encontrarse satisfecho con el servicio recibido. Por lo cual se evidencia cumplimiento de la meta de mantener un 94% de satisfacción de atención, promedio.</t>
  </si>
  <si>
    <t>Informes
https://drive.google.com/drive/u/0/folders/1L6wA3Ksgecj0E-PrIowvEj2AEp5PSgvs</t>
  </si>
  <si>
    <t xml:space="preserve">Durante el primer trimestre de 2024, se recibieron 1 reiteradas las cuales fueron gestionados por el Defensor del Ciudadano, como se observa en los informes mensuales del Defensor del mes de febrero donde se recibio. </t>
  </si>
  <si>
    <t>100% de las solicitadas gestionadas</t>
  </si>
  <si>
    <t xml:space="preserve">Informes del Defensor del Ciudadano 
https://drive.google.com/drive/u/0/folders/1oIjvMmf40XciUavAPYQseZ0lb7I3Bx2h </t>
  </si>
  <si>
    <t>En el mes de enero ingresaron 69 solicitudes reiteradas y en febrero se recibieron 91 solicitudes reiteradas, registradas por nuestros diferentes canales de atención (virtual, telefónica y presencial), de las cuales se atendió el 100% de las solicitudes reiteradas.
Se evidencia el informe mensual de defensor del ciudadano del mes de enero y febrero de 2024.</t>
  </si>
  <si>
    <t>Informes
https://drive.google.com/drive/u/0/folders/1Bk2TTeb0ogAfX1Qg8qy3SfP7E9zS50iq</t>
  </si>
  <si>
    <t>Durante el primer trimestre de 2024, se formuló y registró la estrategia de racionalización de trámites para la vigencia 2024, según lo establecido.</t>
  </si>
  <si>
    <t>1 estrategia registrada en el SUIT</t>
  </si>
  <si>
    <t xml:space="preserve">Formulación y Registro estrategia Racionalización 2024
https://drive.google.com/drive/u/0/folders/1i9DdVixxPgHYHITYxa7ZCAVzn7G7Q2Mv </t>
  </si>
  <si>
    <t>El proceso formuló e inscribió ante el SUIT la estrategia de racionalización de trámites de la SDA para la vigencia 2024.
Se evidencia publicación de la estrategia de racionalización en el portal web de la SDA. 
Se evidencia registró estrategia de racionalización en la plataforma SUIT https://tramites1.suit.gov.co/reportes-web/faces/reportes/racionalizacion/rep_portal_tipo_racionalizacion_departamento.jsf</t>
  </si>
  <si>
    <t>Estrategia
https://drive.google.com/drive/u/0/folders/1v2B-0Wai8v3vQiyUDAWrPzqkbOAeCzBR
Publicación web
https://www.ambientebogota.gov.co/es/web/transparencia/plan-anticorrupcion-y-de-atencion-al-ciudadano1/-/document_library_display/Y0VDqzfpYjO5/view/5995750</t>
  </si>
  <si>
    <t>Durante el primer trimestre de 2024, se realizo el primer seguimiento a la estrategia de racionalización en el Suit</t>
  </si>
  <si>
    <t>1 seguimiento a la estrategia de racionalizacion en el SUIT</t>
  </si>
  <si>
    <t xml:space="preserve">1er Seguimiento a la estrategia en SUIT
https://drive.google.com/drive/u/0/folders/1i9DdVixxPgHYHITYxa7ZCAVzn7G7Q2Mv </t>
  </si>
  <si>
    <t>Desde el rol de planeación en la plataforma SUIT, la subsecretaría general de la SDA realizó el primer seguimiento a la estrategia de racionalización SUIT, se evidencia matriz con el diligenciamiento de las 6 preguntas de seguimiento.
Desde el rol de control interno, se informó que esta actividad  no está programada para este periodo, esta programada para el segundo y tercer cuatrimestre.</t>
  </si>
  <si>
    <t>Seguimiento
https://drive.google.com/drive/u/0/folders/1MckBsVS062wZ5w0xXuwrTS3zhsy7kkAh</t>
  </si>
  <si>
    <t>Se realizó mantenimiento y actualización de 7 objetos geográficos en datos abiertos en la plataforma distrital "Datos abiertos Bogotá" https://datosabiertos.bogota.gov.co/</t>
  </si>
  <si>
    <t xml:space="preserve">https://datosabiertos.bogota.gov.co/
Actas de reunión </t>
  </si>
  <si>
    <t>Si bien esta acción esta programada para el segundo y tercer cuatrimestre, el proceso reporta el avance de la actualización de 7 objetos geográficos en el mes de enero de 2024, conforme a la programación realizada en mesa de trabajo del 8 de febrero de 2024.</t>
  </si>
  <si>
    <t>Acta y datos abiertos
https://drive.google.com/drive/u/0/folders/1gs_i-F9EbBHd_YcqcMn8wXgqJrsO1w6m</t>
  </si>
  <si>
    <t xml:space="preserve">REPORTE DE INDICADORES DE GESTIÓN OAC, PRIMER TRIMESTRE 2023. (enero, febrero, marzo) Se deja claridad que  el reporte de abril se reportará en el próximo informe, debido a que el corte es a 30 de abril de 2024.
2.	Línea de comunicación externa e informativa
Comunicados de prensa y notas: Se elaboraron 65 comunicados y notas para divulgar masiva y oportunamente las actuaciones institucionales y la gestión adelantada por las diferentes dependencias de la entidad, con mensajes y noticias consistentes, congruentes y coherentes como autoridad ambiental y cabeza del sector Ambiente.
Convocatoria a medios: Se realizaron 5 convocatorias a medios de comunicación para la rueda de prensa.
Redes Sociales: En las redes sociales de la entidad los resultados durante este mes fueron: 3.210 nuevos seguidores en Twitter (X); en Facebook 1.051 nuevos seguidores; 10.377 en Instagram; en TikTok 18.778 y 43.146.644 visualizaciones consolidadas de los videos institucionales en el canal de YouTube.
Página Web: Durante enero en la página web de la Secretaría Distrital de Ambiente www.ambientebogota.gov.co se publicaron y actualizaron 91 contenidos y se registraron 497.624 visitas.
Piezas gráficas: En este periodo se diseñaron y publicaron 390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98 contenidos audiovisuales sobre los diferentes temas de interés de la Secretaría Distrital de Ambiente.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(24): Calidad del Aire (externa), El Centro Vive (externa), SOS Tinguas (externa), Unidos por una Mejor calidad del Aire (campaña preventiva a la alerta) (externa), Alerta Fase I (externa), Distrito Silvestre (externa), Actúa (externa). Bogotá es COP16 (externa e interna), Yo te cuido, tú me cuidas (externa), Alerta por Calidad del Aire (externa), Temporada de Tinguas (externa e interna), #Actúa (externa), #LibresYEnSuHábitat (externa e interna), #ElCentroVive (externa) Yo te cuido, tú me cuidas (externa), #LibresYEnSuHábitat (externa e interna), #Actúa (externa), #ElCentroVive (externa), Alerta por Calidad del Aire (externa), Día Internacional de la Mujer (externa), SOS tingua (externa), Caminatas ecológicas (externa), Bogotá modo festival (externa), Semana Santa responsable (externa).
Celebraciones (16): Apagón Ambiental (externa e interna) y Día Mundial de la Educación Ambiental (externa) Día de los Humedales (externa e interna), Apagón Ambiental (externa e interna), Día del Periodista (externa), Día Mundial de la Energía (externa e interna), Día Internacional para la Protección de los Osos del Mundo (externa) Día Mundial del Reciclador (externa), Día Mundial de la Eficiencia Energética (externa e interna), Día Internacional de la Mujer (interna y externa), Día del Hombre (interna) Día Internacional de la Acción por los Ríos (externa e interna), Día Internacional de los Bosques (externa e interna), Día Mundial del Agua (externa e interna), Día Mundial del Clima y la Hora del Planeta (externa e interna), Apagón Ambiental (externa e interna)
Eventos (18): El Centro Vive (externa), Cubrimientos PMU- Emergencia por incendios en los Cerros Orientales (externo) Día sin Carro y sin Moto (externo), Día Mundial de los Humedales (externo), Comisión de Expertos (externo), Bancada Animalista (externo), Taller Gobernanza Regional (externo), Gestión Integral del Agua (externo), Actividad #ElCentroVive (externo), Instalación Bancada Economía Circular (externo), Entrega del proyecto del Plan Distrital de Desarrollo (externo), Evento Prioridades Ambientales (externo) El Centro Vive (externa), Rueda de Prensa Alerta por Calidad del Aire (externa), Operativos de Calidad del aire (externa), Incendio en la localidad de Santafé (externa), Pasarela de Moda sostenible (externa), Pégate al Plan Voluntariado ambiental (externa)
</t>
  </si>
  <si>
    <t>Como segunda línea se pudo verificar que la oficina asesora de comunicaciones ha venido entregando información sobre la gestión institucional en lenguaje claro, a través de los canales de comunicación externa, conforme al plan de comunicaciones de la SDA para la vigencia 2024 y las politicas de operación del procedimiento interno del proceso de comunicaciones: redes, convocatorias a medios, pagina web, piezas graficas, Campañas, Eventos, celebraciones y monitoreo a medios. Estas actividades se pudieron evidenciar en las evidencias observadas en la unidad drive de la OAC https://drive.google.com/drive/u/0/folders/140XmYHCsudutRo2xhLo4Y-2UraFuAJe3 .
Así mismo se verificó el indicador en el aplicativo Isolucion denominado "Plan de Comunicaciones 2024 ejecutado" el cual va cumpliendo de acuerdo con lo programado y se evidenciaron 3 seguimientos realizados al plan de comunicaciones.
En tal sentido, se evidencia la realización de 3 de los 12 seguimientos programados  al cumplimiento del plan de comunicaciones de la vigencia 2024, en lo que respecta la linea de comunicación externa o informativa.</t>
  </si>
  <si>
    <t>3 nuevos objetos geográficos entre febrero y marzo 2024
Reunión con el equipo técnico de Ideca para socilizar la propuesta del plan de trabajo del 2024</t>
  </si>
  <si>
    <t xml:space="preserve">Actas de reunión
Pantallazo página de datos abiertos bogotá
</t>
  </si>
  <si>
    <t>Si bien esta acción esta programada para el segundo y tercer cuatrimestre, el proceso reporta el avance de la programación de crear 3 nuevos objetos geográficos entre febrero y marzo (Bogotá construcción sostenible, árboles talados, volcamiento arbolado urbano) conforme a la programación realizada en mesa de trabajo del 8 de febrero de 2024.</t>
  </si>
  <si>
    <t>Se realizó una revisión bimensual  de los servicios web geográficos en la plataforma de Datos Abiertos Bogotá para identificar posibles problemas, optimizar el rendimiento y garantizar la accesibilidad y calidad de los datos geográficos, en la plataforma de Datos Abiertos Bogotá, mediante reunión con el equipo técnico.</t>
  </si>
  <si>
    <t>Actas de reunión</t>
  </si>
  <si>
    <t>Si bien esta acción esta programada para el segundo y tercer cuatrimestre, el proceso reporta el avance de la programación de una revisión bimensual realizada mediante mesa de trabajo del 8 de febrero de 2024, entre el equipo de trabajo de la SDA y el equipo técnico de IDECA.</t>
  </si>
  <si>
    <t>Durante el primer trimestre del 2024 se llevó a cabo 43 sesiones de las Comisiones Ambientales Locales en las 20 localidades del D.C. y 8 sesiones del Consejo Consultivo de Ambiente (incluyendo sesiones de las mesas que lo conforman). De esta forma, se desarrollaron las actividades propias de la función de la Secretaría Técnica de las Comisiones Ambientales Locales (CAL) para la planificación de los cronogramas y planes de acción anual para la gestión, transformación y atención de las Situaciones Ambientales Conflictivas, articuladas al plan de acción de los Consejos Locales de Gobierno, el Plan Ambiental Local y demás espacios e instancias de la gestión ambiental local, para su implementación interinstitucional en las localidades.</t>
  </si>
  <si>
    <t>Las actas de las CAL y del CCA reposan en la unidad compartida de la OPEL: https://drive.google.com/drive/folders/1om8vb_gzw4Ksi4T4lH41lIlaX794n4DU y https://drive.google.com/drive/folders/1XBAWRPaaqiT1adiaNnZ4gdwrCKMdX_rK</t>
  </si>
  <si>
    <t>Se evidencia espacios de participación ciudadana mediante la realización de las Comisiones Ambientales Locales-CAL, ya sean virtuales o presenciales en las 20 localidades del Distrito Capital, donde se lleva a cabo actividades de planificación anual para la gestión, transformación y atención de las situaciones ambientales conflictivas, articuladas al plan de acción de los Consejos Locales de Gobierno, el Plan Ambiental Local y demás espacios e instancias de la gestión ambiental local, para su implementación interinstitucional en las localidades.</t>
  </si>
  <si>
    <t xml:space="preserve">Actas y matriz de seguimiento
https://drive.google.com/drive/u/0/folders/164qSD8rggyA08wDIhTw7PSdfgJWlIaWH
</t>
  </si>
  <si>
    <t xml:space="preserve">Desde la DGC se programó reunión el 21 de marzo con los enlaces de las áreas misionales con el fin de socializar los formatos asociados al Procedimiento PA01-PR53 Implementación de mapas de conocimiento institucional, con las siguientes dependencias: 
1.Proceso Participación y educación ambiental
2.Proceso Planeación ambiental
3.Proceso Gestión ambiental y Desarrollo rural
Por lo anterior, se explico el diligenciamiento de los formatos y se establecieron las fechas de entrega de la información.
1.PA01-PR52-F1 Inventario de Conocimiento Tácito
2.PA01-PR53-F2 Inventario de conocimiento explícito
3. PA01-PR53-F3 Tablero de acciones para mitigar la fuga de conocimiento.
Reunión con Personería Distrital el 5 de abril quien dio lineamientos para revisar actividades a programar y avanzar con la construcción del mapa de conocimiento, se propuso agendar una sesión con los enlaces de Gestión del conocimiento y la innovación para motivarlos frente al compromiso y apoyo requerido para construir de manera articulada el mapa de conocimiento.  
</t>
  </si>
  <si>
    <t xml:space="preserve">Se adjunta, invitación a la mesa de trabajo, presentación, lista de asistencia. Asi como lista asistencia de la reunión con la Personería Documentos que reposan en el DRIVE del enlace SIG de loa DGC.  </t>
  </si>
  <si>
    <t>Si bien esta acción esta programada para el segundo y tercer cuatrimestre, el proceso reporta gestiones que aportan a la elaboración del mapa de conocimiento de la entidad, a través de reuniones con los procesos de la entidad  para socializar los formatos y solicitar su diligenciamiento. Así mismo indica una reunión con Personería para dar lineamientos sobre la construcción del mapa de conocimiento de la SDA.</t>
  </si>
  <si>
    <t>Listado de asistencia y correos 
https://drive.google.com/drive/u/0/folders/1smuQoBiER0Xgmo2-1iYqqC_R-fYjgYVS</t>
  </si>
  <si>
    <t>Con el fin de continuar con la participación en la red de conocimiento e intercambio de experiencias en materia de gestión del conocimiento e innovación o transparencia y ética pública la DGC asistió al Taller de la Veeduría Distrital “Taller básico de Innovación Pública” el día 10 de abril., en la cual se intercambió avances de la política en las diferentes entidades del Distrito 
De otra parte, se ingresó en la red de innovación a nivel Latinoamérica GovTech Latinoamérica, en la cual se publican temas de innovación, charlas, talleres, concursos, desde la vigencia pasada se hace parte de la red de Gestión del conocimiento y la innovación “Comunidad práctica de la Secretaría General</t>
  </si>
  <si>
    <t xml:space="preserve">Se adjunta, invitación a la mesa de trabajo, listado de asistencia. Documentos que reposan en el DRIVE del enlace SIG de loa DGC.  </t>
  </si>
  <si>
    <t>El proceso reporta que con el fin de continuar con la participación en la red de conocimiento e intercambio de experiencias en materia de gestión del conocimiento e innovación o transparencia y ética pública, se participó en un taller con la Veeduría Distrital “Taller básico de Innovación Pública” el día 10 de abril., en la cual se intercambió avances de la política en las diferentes entidades del Distrito 
Por otra parte, el proceso reporta ingreso a la red de innovación a nivel Latinoamérica GovTech Latinoamérica, desde la vigencia pasada se hace parte de la red de Gestión del conocimiento y la innovación “Comunidad práctica de la Secretaría General.</t>
  </si>
  <si>
    <t>Acta y listado de asistencia
https://drive.google.com/drive/u/0/folders/1VOpWKzSCbbumRw6GoBhnu8gn3UrD_NIT</t>
  </si>
  <si>
    <t xml:space="preserve">Para la vigencia 2024, se establecieron 11 actividades a ejecutar en el plan de acción del programa de gestión de integridad.
Durante el periodo del primer cuatrimestre se han ejecutado las siguientes:
1. Diseñar  la estrategia de comunicación y piezas divulgativas de los valores de integridad.
4.Evaluación de la gestión de integridad 2023 
5.Articulación de la gestión de Integridad  con el Plan Anticorrupción de la SDA y otros instrumentos de gestión.
6. Articulación institucional e interinstucional para el desarrollo de iniciativas asociadas a la gestión de integridad.
</t>
  </si>
  <si>
    <t xml:space="preserve">Las actividades 1. y 4. Se encuentran ejecutadas en un 100%
Las actividades 5 y 6 en un 33%
</t>
  </si>
  <si>
    <t xml:space="preserve">Seguimiento del Plan de Acción de Gestión de Integridad y sus anexos.
</t>
  </si>
  <si>
    <t>El equipo de gestores de integridad conforme al correo electrónico remitido de fecha 22 de abril, indica que para lo corrido del primer cuatrimestre se han ejecutado 4 de las 11 actividades establecidas en el plan de acción del programa de gestión de integridad: 1. Diseñar  la estrategia de comunicación y piezas divulgativas de los valores de integridad. 2.Evaluación de la gestión de integridad 2023. 3.Articulación de la gestión de Integridad  con el Plan Anticorrupción de la SDA y otros instrumentos de gestión. Y 4. Articulación institucional e interinstucional para el desarrollo de iniciativas asociadas a la gestión de integridad.</t>
  </si>
  <si>
    <t>Actividades
https://drive.google.com/drive/u/0/folders/1FPNrpzBPoYmsdgSeY94EKdY2FvSfoPRG</t>
  </si>
  <si>
    <t xml:space="preserve">Programa de Transparencia y Ética Pública Distrital aprobado mediante acta de comité institucional de gestión y desempeño en su sesión #8 del 22-12-2023. En dicha acta se encuentra incorporada la  presentación de la formulación y aprobación del Plan de Acción del Programa de Gestión de Integridad de la SDA para la vigencia 2024.
</t>
  </si>
  <si>
    <t>Un Plan de acción del programa de gestión de integridad de la SDA 2024, formulado y aprobado.
100% cumplimiento</t>
  </si>
  <si>
    <t>El Programa se encuentra público y disponible en la sede electrónica de la
word_ini
SDA en el link: https://www.ambientebogota.gov.co/es/web/transparencia/plan-anticorrupcion-yde-atencion-al-ciudadano1/-/document_library_display/Y0VDqzfpYjO5/view/5995730
Acta #8 del 22 de diciembre de 2024, que reposa en la DPSIA.</t>
  </si>
  <si>
    <t>Se formuló el plan de Acción del programa de gestión de integridad de la SDA para la vigencia 2024. Dado que esta una acción dentro del Programa de Transparencia y Ética Pública, este fue aprobado en la  en su sesión #8 del 22-12-2023, documentada en el acta de reunión donde se encuentra incorporada la  presentación de la formulación y aprobación del Plan de Acción del Programa de Gestión de Integridad de la SDA para la vigencia 2024.</t>
  </si>
  <si>
    <t>Acta y plan
https://drive.google.com/drive/u/0/folders/1gLsPjuUjS830WPnmFm39VPSQ76sXHHDW</t>
  </si>
  <si>
    <t>No  tiene actividades programadas para el periodo.</t>
  </si>
  <si>
    <t>N.A.</t>
  </si>
  <si>
    <t xml:space="preserve">Durante el periodo, no se han formulado hasta el momento estrategias o actividades distritales asociadas a la gestión de integridad a las que hayamos sido convocados a participar.
</t>
  </si>
  <si>
    <t>El equipo de gestores de integridad conforme al correo electrónico remitido de fecha 22 de abril, indica que durante este periodo de monitoreo la Secretaría General de la Alcaldía Mayor de Bogotá no ha promovido o convocado a participar en las  actividades asociadas a la gestión de integridad en el marco de las iniciativa o estrategias distritales.</t>
  </si>
  <si>
    <t>Dirección de Gestión Corporativa: En el primer cuatrimestre de 2024 la Dirección de Gestión Corporativa DGC junto con la líder de los gestores de integridad formularon el Plan de Trabajo Gestión de Conflicto de Intereses 2024, documento que fue remitido a los enlaces del SIG mediante correo electrónico del 14 de marzo, con el fin de socializar el proyecto del plan y recibir las respectivas observaciones por parte de los procesos. Así mismo, el 16 de abril se llevó a cabo reunión presencial y virtual con cada uno de los enlaces del SIG de las áreas, socializando las actividades a ejecutar para la vigencia, los responsables y la periodicidad. Finalmente se realizarán los ajustes recomendados en la capacitación, se remitirá la última versión, con el fin de que los enlaces socialicen el plan con los respectivos jefes y posteriormente será presentado ante el Comité Institucional de Gestión y Desempeño. Se adjunta lista de asistencia de los 25 asistentes, correo de invitación y el proyecto del plan.  
Gestores de integridad: Se adelantó la formulación del plan de trabajo, inicialmente solicitando a las dependencias sus aportes, así como a los gestores de integridad (quienes presentaron sus aportes). Se llevó a cabo reunión el 16 de abril de 2024, en el auditorio del sótano, de manera presencial y también virtual, para concluir el ejercicio de formulación.
No aplica ejecución de actividades para el periodo.</t>
  </si>
  <si>
    <t>Se adjunta lista de asistencia de los 25 asistentes, correo de invitación y el proyecto del plan. Documentación que reposa en el Drive del profesional del SIG de la DGC.</t>
  </si>
  <si>
    <t>Si bien esta acción esta programada para el segundo y tercer cuatrimestre, el proceso reporta gestiones que aportan a la formulación del Plan de Gestión del Conflicto de interes 2024, mediante la formulación de la propuesta de plan y la realización de una mesa de trabajo para la socialización y validación de los enlaces de las dependencias, llevada a cabo el 16 de abril, de la cual quedaron ajustes y recomendaciones a tener en cuenta.</t>
  </si>
  <si>
    <t>Lista de asistencia, correos y proyecto de plan
https://drive.google.com/drive/u/0/folders/1jXxMaFDqQGBCon3joynVdhHxF12KOTct</t>
  </si>
  <si>
    <t xml:space="preserve">No reportó. </t>
  </si>
  <si>
    <t xml:space="preserve">El proceso no reportó como primera línea. Sin respuesta a solicitud de radicado 2024IE76318 proceso 6232388 enviado a la DLA.
Como segunda línea no se pudo verificar que  se incluyerá en los contratos de prestación de servicios de los apoderados judiciales, una cláusula en el sentido de manifestar cualquier conflicto de intereses en el que se encuentren incursos, por la relación con los procesos judiciales y extrajudiciales de toda índole, asignados a cargo. Se reitera la solicitud de reporte. </t>
  </si>
  <si>
    <t>SIN REPORTE</t>
  </si>
  <si>
    <t>Dirección de Gestión Corporativa: En el primer cuatrimestre de 2024 la Dirección de Gestión Corporativa DGC junto con la líder de los gestores de integridad formularon el plan de implementación para la vigencia 2024 conforme a la Política Antisoborno de la SDA., documento que fue remitido a los enlaces del SIG mediante correo electrónico del 27 de marzo, con el fin de socializar el proyecto del plan y recibir las respectivas observaciones por parte de los procesos. Se espera efectuar capacitación con cada uno de los enlaces del SIG de las áreas y explicar la metodología de reporte de las actividades a ejecutar para la vigencia, los responsables y la periodicidad. Posteriormente presentarlo ante el Comité Institucional de Gestión y Desempeño CIGD para aprobación. Se adjunta correo de invitación y el proyecto del plan.  
Gestores de integridad: Se adelantó la formulación del plan de trabajo, inicialmente solicitando a las dependencias sus aportes, así como a los gestores de integridad (quienes presentaron sus aportes). Se llevó a cabo reunión el 16 de abril de 2024, en el auditorio del sótano, de manera presencial y también virtual, para concluir el ejercicio de formulación.
No aplica ejecución de actividades para el periodo.</t>
  </si>
  <si>
    <t xml:space="preserve">Se adjunta correo de invitación y el proyecto del plan. Documentación que reposa en el Drive del profesional del SIG de la DGC.  </t>
  </si>
  <si>
    <t>Si bien esta acción esta programada para el segundo y tercer cuatrimestre, el proceso reporta gestiones que aportan a la plan de implementación de la Política Antisoborno, mediante la elaboración del proyecto del plan y la socialización mediante correo del 27 de marzo para su revisión por parte los enlaces SIG de las dependencias.</t>
  </si>
  <si>
    <t>Correo y proyecto del plan
https://drive.google.com/drive/u/0/folders/1qGHJaKxETOO1cQ0syrnH-V2rem3DtnCm</t>
  </si>
  <si>
    <t>ultimo trimestrre</t>
  </si>
  <si>
    <t>Para el primer cuatrimestre de la presente vigencia se divulgo el mapa de riesgos de la SDA en sus componentes de Gestión, Corrupción, Fiscales y SARLAFT así: 
•	El Sesión No 1 del Comité Institucional de Coordinación y Control Interno (CICCI) con fecha de 11 de enero de 2024, se presentó el mapa de riesgos de la SDA.
•	Mediante comunicación oficial (Correo electrónico) del 18 de enero se comunicó a funcionarios y contratistas la presentación del mapa de riesgos en comité y su publicación en página web en el siguiente link. https://acortar.link/i4XY3G
•	Mediante radicados 2024IE11164 y 2024IE77835 del 15 de enero y del 11 de abril respectivamente se comunicó la publicación del mapa de riesgos consolidado en página web, en el siguiente.  https://acortar.link/i4XY3G
•	En capacitación virtual del 15 de abril se socializo el mapa de riesgos consolidado a enlaces SIG-MIPG de cada proceso y la metodología para el primer seguimiento del año en el aplicativo ISOLUCION.</t>
  </si>
  <si>
    <t>Se divulga el mapa de riesgos consolidado de la SDA.</t>
  </si>
  <si>
    <t>https://drive.google.com/drive/folders/1FOkPdaOp2JXcBuWNkh-FzyLmymixVpk9</t>
  </si>
  <si>
    <t>Se evidencias 5 acciones de divulgación del mapa de riesgos  de la SDA,  en sus componentes de gestión, corrupción, fiscales y SARLAFT: 1 publicación web, 2. socialización en el CICCI, 3. Correo electrónico a funcionarios y contratista, 4. comunicaciones 2024IE11164 y 2024IE77835, 5. Capacitación virtual
Dado que la meta era realizar 3 divulgaciones del mapa de riesgos  de gestión y de corrupción de la SDA en el año, lo cual ya esta muy por encima de lo programado, se sugiere cambiar la meta, de manera tal que sea más coherente con la operación y capacidad de la SDA en este item, ya que que en tres meses se realizaron 4 divulgaciones y la meta eran 3 en todo el año.
La acción ya estaría cumplida y esta programada para todo el año.</t>
  </si>
  <si>
    <t>Divulgaciones
https://drive.google.com/drive/u/0/folders/1cR1UYRLckBanv4YC1YcV62nVGtjldr8z</t>
  </si>
  <si>
    <t>segundo y tercer trimestre</t>
  </si>
  <si>
    <t>Durante el primer cuatrimestre de la vigencia 2024, la Oficina de control Interno, en cumplimiento del Plan Anual de Auditorías, realizó el Seguimiento a las Acciones de Plan Anticorrupción y de Atención al Ciudadano / Programa de Transparencia y Ética Pública, en adelante PAAC - PTEP (Componentes, Mapa de Riesgos y Reporte Aplicativo SUIT) / Tercer Cuatrimestre 2023, el cual fue socializaco con los integrantes del CICCI mediante el radicado No. 2024IE11698 del 16 de enero de 2024.</t>
  </si>
  <si>
    <t xml:space="preserve">Radicado No. 2024IE11698 del 16 de enero de 2024 Informe de Seguimiento a las Acciones de Plan Anticorrupción y de Atención al Ciudadano / Programa de Transparencia y Ética Pública, en adelante PAAC - PTEP (Componentes, Mapa de Riesgos y Reporte Aplicativo SUIT) / Tercer Cuatrimestre 2023. 
Página web institucional  en la ruta: https://acortar.link/XYDKMh
</t>
  </si>
  <si>
    <t>El proceso realizó 1 de 3 informes de seguimiento a las Acciones de Plan Anticorrupción y de Atención al Ciudadano / Programa de Transparencia y Ética Pública, en adelante PAAC - PTEP (Componentes, Mapa de Riesgos y Reporte Aplicativo SUIT) / Tercer Cuatrimestre 2023,
Se verifica su publicación en la página web de la Entidad en https://www.ambientebogota.gov.co/es/web/transparencia/informes-de-la-oficina-de-control-interno/-/document_library_display/dQE7lgXxsm6s/view/6067125</t>
  </si>
  <si>
    <t>Comunicaciones y anexo de seguimiento
https://drive.google.com/drive/u/0/folders/1Z3tSuLMrd7PxvpKVA7tB5yrG7g1eIguq</t>
  </si>
  <si>
    <t>La Subdirección Financiera como lo establece el manual de funciones de la entidad no tiene responsabilidades para realizar actividades acerca del direccionamiento estrategico y de planeación por fuera de los procesos y procedimientos financieros.</t>
  </si>
  <si>
    <t>Esta acción esta programada para el tercer cuatrimestre, no obstante la Subdirección Financiera indica que "no tiene responsabilidades para realizar actividades acerca del direccionamiento estrategico y de planeación por fuera de los procesos y procedimientos financieros".
Se evidencia comunicación de radicado 2024IE82415 del 16 de abril emitido por la OCI donde se solicita a la SF y  a la DGC el seguimiento; en respuesta a ello la SF responde con radicado 2024IE86236 del 21 de abril, en cual se presenta varias inquietudes en relación con la administración del riesgo de lavado de activos y de financiación del terrorismo y de la designación del oficial del cumplimiento.
Se recomienda definir quien ejercerá las actividades de oficial de cumplimiento o el equipo de trabajo, en la próxima sesión del CICCI en la entidad, como espacio donde se discute la linea estrategia para la administración de los riesgos, el cual incluye los riesgos de lavado de activos y financiamiento del terrorismo,</t>
  </si>
  <si>
    <t>Comunicaciones
https://drive.google.com/drive/u/0/folders/1qKFgJe9_kXxLMGHvU1_4Uula1zvRz_1j</t>
  </si>
  <si>
    <t>La Subdirección Financiera indica que "no tiene responsabilidades para realizar actividades acerca del direccionamiento estrategico y de planeación por fuera de los procesos y procedimientos financieros".
Se evidencia comunicación de radicado 2024IE82415 del 16 de abril emitido por la OCI donde se solicita a la SF y  a la DGC el seguimiento; en respuesta a ello la SF responde con radicado 2024IE86236 del 21 de abril, en cual se presenta varias inquietudes en relación con la administración del riesgo de lavado de activos y de financiación del terrorismo y de la designación del oficial del cumplimiento.
Se recomienda definir quien ejercerá las actividades de oficial de cumplimiento o el equipo de trabajo, en la próxima sesión del CICCI en la entidad, como espacio donde se discute la linea estrategia para la administración de los riesgos, el cual incluye los riesgos de lavado de activos y financiamiento del terrorismo,</t>
  </si>
  <si>
    <t>SIN INICIAR</t>
  </si>
  <si>
    <t xml:space="preserve">Esta actividad no se reporta, teniendo en cuenta que con memorando 2024IE35740 del 12 de febrero 2024, se solicitó a la Subsecretaría General que se revise el Manual y se ajuste, conforme a las observaciones del proceso de Talento Humano y de Gestión Contractual con el fin de revisar el formato que recomendó la Subsecretaría adoptar, sin que hasta la fecha se haya recibido respuesta alguna
</t>
  </si>
  <si>
    <t>El proceso no reporta Implementación del formato de Conocimiento de la contraparte como una de las herramientas de control frente al SARLAFT en el proceso de Gestión Contractual, dado que resultado de la reunión realizada el día 10 de enero de 2024, con las profesionales encargadas de la revisión del Manual para la Prevención y Control del Lavado de Activos y Financiación del Terrorismo – (LA/FT) se solicitó con radicado 2024IE35740 del 12 de febrero 2024 la revisión y ajuste del manual SARLAFT a la Subsecretaría General.</t>
  </si>
  <si>
    <t>Comunicación y manual 
https://drive.google.com/drive/u/0/folders/1mNGsuRXg_cSRNFaChFC0ZRMfSVzQWpFn</t>
  </si>
  <si>
    <t>El proceso no reporta Implementación del formato de Conocimiento de la contraparte como una de las herramientas de control frente al SARLAFT en el proceso de Gestión de talento humano, dado que resultado de la reunión realizada el día 10 de enero de 2024, con las profesionales encargadas de la revisión del Manual para la Prevención y Control del Lavado de Activos y Financiación del Terrorismo – (LA/FT) se solicitó con radicado 2024IE35740 del 12 de febrero 2024 la revisión y ajuste del manual SARLAFT a la Subsecretaría General.</t>
  </si>
  <si>
    <r>
      <t xml:space="preserve">En atención a la meta e indicador establecidos e identificados como:
</t>
    </r>
    <r>
      <rPr>
        <b/>
        <sz val="10"/>
        <color theme="1"/>
        <rFont val="Arial"/>
        <family val="2"/>
      </rPr>
      <t>Meta:</t>
    </r>
    <r>
      <rPr>
        <sz val="10"/>
        <color theme="1"/>
        <rFont val="Arial"/>
        <family val="2"/>
      </rPr>
      <t xml:space="preserve"> Una estrategia de racionalización de trámites de la SDA 2024 inscrita en el SUIT.
</t>
    </r>
    <r>
      <rPr>
        <b/>
        <sz val="10"/>
        <color theme="1"/>
        <rFont val="Arial"/>
        <family val="2"/>
      </rPr>
      <t>Indicador:</t>
    </r>
    <r>
      <rPr>
        <sz val="10"/>
        <color theme="1"/>
        <rFont val="Arial"/>
        <family val="2"/>
      </rPr>
      <t xml:space="preserve"> Número de estrategia de racionalización de trámites de la SDA 2024 inscrita en el SUIT.
</t>
    </r>
    <r>
      <rPr>
        <b/>
        <sz val="10"/>
        <color theme="1"/>
        <rFont val="Arial"/>
        <family val="2"/>
      </rPr>
      <t>Fórmula Indicador</t>
    </r>
    <r>
      <rPr>
        <sz val="10"/>
        <color theme="1"/>
        <rFont val="Arial"/>
        <family val="2"/>
      </rPr>
      <t xml:space="preserve">: (# de estrategia de racionalización de trámites de la SDA 2024 inscrita en el SUIT /1) * 100
Se identificó, que con corte al 5 de abrill de la vigencia 2024, no se encontraba cargada en la página web institucional, la Estrategia de Racionalización de Tramites de la SDA de la vigencia 2024, incumpliento el lineamiento establecido en el documento denominado "Estrategias para la Construcción del Plan Anticorrupción y de atención al ciudadano", que reza: 
</t>
    </r>
    <r>
      <rPr>
        <sz val="10"/>
        <color theme="1" tint="0.249977111117893"/>
        <rFont val="Arial"/>
        <family val="2"/>
      </rPr>
      <t xml:space="preserve">...() </t>
    </r>
    <r>
      <rPr>
        <b/>
        <sz val="10"/>
        <color theme="1" tint="0.249977111117893"/>
        <rFont val="Arial"/>
        <family val="2"/>
      </rPr>
      <t>Formalización de la Estrategia de Racionalización de Trámites</t>
    </r>
    <r>
      <rPr>
        <sz val="10"/>
        <color theme="1" tint="0.249977111117893"/>
        <rFont val="Arial"/>
        <family val="2"/>
      </rPr>
      <t xml:space="preserve">
Una vez diseñada la Estrategia en mención, </t>
    </r>
    <r>
      <rPr>
        <b/>
        <u/>
        <sz val="11"/>
        <color theme="1" tint="0.249977111117893"/>
        <rFont val="Arial"/>
        <family val="2"/>
      </rPr>
      <t>esta deberá publicarse a 31 de enero de cada año en la página web de la entidad</t>
    </r>
    <r>
      <rPr>
        <sz val="11"/>
        <color theme="1" tint="0.249977111117893"/>
        <rFont val="Arial"/>
        <family val="2"/>
      </rPr>
      <t>,</t>
    </r>
    <r>
      <rPr>
        <sz val="10"/>
        <color theme="1" tint="0.249977111117893"/>
        <rFont val="Arial"/>
        <family val="2"/>
      </rPr>
      <t xml:space="preserve"> de tal forma que, de una parte, facilite al ciudadano el acceso a los trámites que serán objeto de intervención y, de otra parte, permita a las Oficinas de Control Interno realizar el seguimiento a los resultados logrados en la implementación de las mejoras a los trámites, procesos y procedimientos, en los periodos preestablecidos, esto es, 30 de abril, 31 de agosto y 31 de diciembre...().
</t>
    </r>
    <r>
      <rPr>
        <sz val="10"/>
        <color theme="1"/>
        <rFont val="Arial"/>
        <family val="2"/>
      </rPr>
      <t xml:space="preserve">
Al respecto, se informó por parte del profesional encargado de administrar el SUIT y la estrategia de racionalización en la entidad, que la estrategia, se cargo desde el mes de septiembre de 2023; sin embargo, esta respuesta no subsana el incumplimiento del lineamiento, por tanto, se recomienda fortalecer los esquemas de planeación y  seguimiento respecto a éste tema, tal como lo enunciamos en el seguimiento de SUIT equivalente al III Cuatrimestre de 2024 - Radicado 2024IE11698 del 16 de enero de 2024.
Se observo finalmente, que el documento de Estrategia de Racionalización e Tramites de la vigencia 2024, fue cargado en la pagina web instituconal, en fecha 15 de abril de 2024. 
</t>
    </r>
  </si>
  <si>
    <r>
      <t xml:space="preserve">En atención a la meta e indicador establecidos e identificados como:
</t>
    </r>
    <r>
      <rPr>
        <b/>
        <sz val="10"/>
        <color theme="1"/>
        <rFont val="Arial"/>
        <family val="2"/>
      </rPr>
      <t>Meta:</t>
    </r>
    <r>
      <rPr>
        <sz val="10"/>
        <color theme="1"/>
        <rFont val="Arial"/>
        <family val="2"/>
      </rPr>
      <t xml:space="preserve"> Dos (2) reportes de seguimiento registrados en el SUIT de la Función Pública.
</t>
    </r>
    <r>
      <rPr>
        <b/>
        <sz val="10"/>
        <color theme="1"/>
        <rFont val="Arial"/>
        <family val="2"/>
      </rPr>
      <t>Indicador</t>
    </r>
    <r>
      <rPr>
        <sz val="10"/>
        <color theme="1"/>
        <rFont val="Arial"/>
        <family val="2"/>
      </rPr>
      <t xml:space="preserve">: Reportes de seguimiento registrados en el SUIT.
</t>
    </r>
    <r>
      <rPr>
        <b/>
        <sz val="10"/>
        <color theme="1"/>
        <rFont val="Arial"/>
        <family val="2"/>
      </rPr>
      <t>Fórmula Indicador</t>
    </r>
    <r>
      <rPr>
        <sz val="10"/>
        <color theme="1"/>
        <rFont val="Arial"/>
        <family val="2"/>
      </rPr>
      <t xml:space="preserve">: (# de seguimientos registrados en el SUIT / 2) * 100
la Oficina de Control Interno, dando cumplimiento a la Resolución 455 de 2021 - “Por la cual se establecen lineamientos generales para la autorización de trámites creados por la ley, la modificación de los trámites existentes, el seguimiento a la política de simplificación, racionalización y estandarización de trámites, reglamentada en el Artículo 25 de la Ley 2052 de 2020, adelantó el seguimiento a la “Estrategia de Racionalización de Trámites”, suscrita por SDA en el aplicativo Sistema Único de Información de Trámites - SUIT (Función Pública), correspondiente al primer cuatrimestre de 2024, observando.
	Respecto a la publicación de la “Estrategia de Racionalización SUI”, se reitera, que en la página web institucional, se debe reflejar la trazabilidad de la publicación de la misma  desde el 31 de enero de 2024, con las modificaciones y versionamiento que corresponda; sin embargo, no es visible dicha trazabilidad, por lo que se recomienda fortalecer los controles frente a la oportunidad y validación de la publicación de la “Estrategia de Racionalización”, en concordancia con la publicación del PTEP - PAAC.
	Con relación al documento de Plan de Trabajo General sobre la “Estrategia de Racionalización”, el cual refiere los aspectos comunes de la estrategia, se reitera, tal como se enunció durante la vigencia 2023, la ausencia de evidencia sobre la proyección de fechas de inicio y finalización de las actividades relacionadas con:  i. actualización del trámite racionalizado en SUIT, ii. socialización de la mejora en la SDA y con la ciudadanía, y iii. elaboración de mecanismos de medición de beneficios a la ciudadanía; por tanto, se observaron debilidades en el ejercicio de planeación y documentación del plan de trabajo; al respecto, se recomienda fortalecer los esquemas de planeación, seguimiento y medición frente al cumplimiento de las actividades programadas. 
	Se reitera la ausencia de los “Planes de Trabajo Individuales” de cada tramite inscrito en la “Estrategia de Racionalización”, tal como se define en el aplicativo SUIT, para dar cuenta del cumplimiento y avance de la mejora a implementar; por lo que, se recomienda fortalecer el ejercicio de racionalización de tramites, en términos de planeación, e   implementación y registro de métodos para monitorear, hacer seguimiento y controlar las fases, actividades, tiempos y recursos disponibles para realizar las mejoras definidas en cada tramite.  </t>
    </r>
  </si>
  <si>
    <r>
      <t xml:space="preserve">En atención a la meta e indicador establecidos e identificados como:
</t>
    </r>
    <r>
      <rPr>
        <b/>
        <sz val="10"/>
        <color theme="1"/>
        <rFont val="Arial"/>
        <family val="2"/>
      </rPr>
      <t>Meta:</t>
    </r>
    <r>
      <rPr>
        <sz val="10"/>
        <color theme="1"/>
        <rFont val="Arial"/>
        <family val="2"/>
      </rPr>
      <t xml:space="preserve"> Una (1) revisión anual a la Política de Administración del riesgo de la SDA.
</t>
    </r>
    <r>
      <rPr>
        <b/>
        <sz val="10"/>
        <color theme="1"/>
        <rFont val="Arial"/>
        <family val="2"/>
      </rPr>
      <t>Indicador:</t>
    </r>
    <r>
      <rPr>
        <sz val="10"/>
        <color theme="1"/>
        <rFont val="Arial"/>
        <family val="2"/>
      </rPr>
      <t xml:space="preserve"> Seguimiento a la revisión de la Política de administración de riesgos
</t>
    </r>
    <r>
      <rPr>
        <b/>
        <sz val="10"/>
        <color theme="1"/>
        <rFont val="Arial"/>
        <family val="2"/>
      </rPr>
      <t>Fórmula Indicador</t>
    </r>
    <r>
      <rPr>
        <sz val="10"/>
        <color theme="1"/>
        <rFont val="Arial"/>
        <family val="2"/>
      </rPr>
      <t xml:space="preserve">: No. de revisiones realizadas a la Política de administración de riesgos de la entidad de la SDA
Actividad programada para el último cuatrimestre de la vigencia 2024 </t>
    </r>
  </si>
  <si>
    <r>
      <t xml:space="preserve">En atención a la meta e indicador establecidos e identificados como:
</t>
    </r>
    <r>
      <rPr>
        <b/>
        <sz val="10"/>
        <color theme="1"/>
        <rFont val="Arial"/>
        <family val="2"/>
      </rPr>
      <t>Meta:</t>
    </r>
    <r>
      <rPr>
        <sz val="10"/>
        <color theme="1"/>
        <rFont val="Arial"/>
        <family val="2"/>
      </rPr>
      <t xml:space="preserve"> 18 procesos de la entidad socializados sobre la Política de administración de riesgos de la entidad
</t>
    </r>
    <r>
      <rPr>
        <b/>
        <sz val="10"/>
        <color theme="1"/>
        <rFont val="Arial"/>
        <family val="2"/>
      </rPr>
      <t>Indicador:</t>
    </r>
    <r>
      <rPr>
        <sz val="10"/>
        <color theme="1"/>
        <rFont val="Arial"/>
        <family val="2"/>
      </rPr>
      <t xml:space="preserve"> Socialización de la Política de administración de riesgos en los procesos
</t>
    </r>
    <r>
      <rPr>
        <b/>
        <sz val="10"/>
        <color theme="1"/>
        <rFont val="Arial"/>
        <family val="2"/>
      </rPr>
      <t>Fórmula Indicador</t>
    </r>
    <r>
      <rPr>
        <sz val="10"/>
        <color theme="1"/>
        <rFont val="Arial"/>
        <family val="2"/>
      </rPr>
      <t xml:space="preserve">: No. de procesos socializados con la Política de administración de riesgos de la entidad
Actividad programada para el último cuatrimestre de la vigencia 2024 </t>
    </r>
  </si>
  <si>
    <r>
      <t xml:space="preserve">En atención a la meta e indicador establecidos e identificados como:
</t>
    </r>
    <r>
      <rPr>
        <b/>
        <sz val="10"/>
        <color theme="1"/>
        <rFont val="Arial"/>
        <family val="2"/>
      </rPr>
      <t>Meta:</t>
    </r>
    <r>
      <rPr>
        <sz val="10"/>
        <color theme="1"/>
        <rFont val="Arial"/>
        <family val="2"/>
      </rPr>
      <t xml:space="preserve"> Un (1) mapa de riesgos de la entidad presentado
</t>
    </r>
    <r>
      <rPr>
        <b/>
        <sz val="10"/>
        <color theme="1"/>
        <rFont val="Arial"/>
        <family val="2"/>
      </rPr>
      <t>Indicador:</t>
    </r>
    <r>
      <rPr>
        <sz val="10"/>
        <color theme="1"/>
        <rFont val="Arial"/>
        <family val="2"/>
      </rPr>
      <t xml:space="preserve"> Mesas de trabajo para revisar y actualizar el mapa de riesgos de la SDA
</t>
    </r>
    <r>
      <rPr>
        <b/>
        <sz val="10"/>
        <color theme="1"/>
        <rFont val="Arial"/>
        <family val="2"/>
      </rPr>
      <t>Fórmula Indicador</t>
    </r>
    <r>
      <rPr>
        <sz val="10"/>
        <color theme="1"/>
        <rFont val="Arial"/>
        <family val="2"/>
      </rPr>
      <t xml:space="preserve">: No. de mapas de riesgos  de  la SDA presentados en CICCI
Actividad programada para el último cuatrimestre de la vigencia 2024 </t>
    </r>
  </si>
  <si>
    <r>
      <t xml:space="preserve">En atención a la meta e indicador establecidos e identificados como:
</t>
    </r>
    <r>
      <rPr>
        <b/>
        <sz val="10"/>
        <color theme="1"/>
        <rFont val="Arial"/>
        <family val="2"/>
      </rPr>
      <t>Meta:</t>
    </r>
    <r>
      <rPr>
        <sz val="10"/>
        <color theme="1"/>
        <rFont val="Arial"/>
        <family val="2"/>
      </rPr>
      <t xml:space="preserve"> Tres (3) divulgaciones del mapa de riesgos  de  gestión y de corrupción de la SDA realizadas
</t>
    </r>
    <r>
      <rPr>
        <b/>
        <sz val="10"/>
        <color theme="1"/>
        <rFont val="Arial"/>
        <family val="2"/>
      </rPr>
      <t>Indicador:</t>
    </r>
    <r>
      <rPr>
        <sz val="10"/>
        <color theme="1"/>
        <rFont val="Arial"/>
        <family val="2"/>
      </rPr>
      <t xml:space="preserve"> Divulgación del mapa de riesgos  de  gestión y de corrupción de la SDA
</t>
    </r>
    <r>
      <rPr>
        <b/>
        <sz val="10"/>
        <color theme="1"/>
        <rFont val="Arial"/>
        <family val="2"/>
      </rPr>
      <t>Fórmula Indicador</t>
    </r>
    <r>
      <rPr>
        <sz val="10"/>
        <color theme="1"/>
        <rFont val="Arial"/>
        <family val="2"/>
      </rPr>
      <t xml:space="preserve">: No. de divulgaciones realizadas del mapa de riesgos  de  gestión y de corrupción de la SDA
Se observó: 
*Radicado No 2024IE11164 del 15 de enero de 2024, remitido a los directivos de la SDA, socializando el Mapa de Riesgos Consolidado para la Vigencia 2024.
*Correo institucional de fecha 18 de enero de 2024, para funcionarios y contratistas SDA, con Asunto: "Conoce el Mapa de Riesgos Institucional"
*Radicado No 2024IE77835 del 11 de abril de 2024, remitido a los directivos de la SDA, con el mismo asunto sobre socialización Mapa de Riesgos Consolidado 2024.
*Panallazo de publicación Mapa de Riesgos en página web institucional 
*Se corroboró Acta de Comité Institucional de Control Interno No. 1 del 11 de enero de 2024
*Se validó la realización de la capacitación virtual sobre seguimiento a riesgos, realizada en fecha 15 de abril de 2024
Con relación a la meta e indicador establecidos,  nó se tuvo acceso a la información que acredita la medición del indicador formulado para la actividad 8.3.1., del PTEP - PAAC; no obstante, se evidenciaron seis (6) ejercicios de divulgación realizados, por tanto, se observó una sobre ejecución respecto a la meta establecida, por cuanto se programó realizar para 2024 un total de tres (3) divulgaciones, de las cuales entre enero y abril, se realizaron seis (6); dado lo anterior, se recomienda, evaluar la necesidad de  reformular la actividad y fortalecer el esquema de planeación frente a las actividades definidas y su alineación efectiva con la gestión operativa , su cumplimiento y su esquema de medición. </t>
    </r>
  </si>
  <si>
    <r>
      <t xml:space="preserve">En atención a la meta e indicador establecidos e identificados como:
</t>
    </r>
    <r>
      <rPr>
        <b/>
        <sz val="10"/>
        <color theme="1"/>
        <rFont val="Arial"/>
        <family val="2"/>
      </rPr>
      <t>Meta:</t>
    </r>
    <r>
      <rPr>
        <sz val="10"/>
        <color theme="1"/>
        <rFont val="Arial"/>
        <family val="2"/>
      </rPr>
      <t xml:space="preserve"> Tres (3) informes de seguimiento emitidos y publicados en la página web de la Entidad.
</t>
    </r>
    <r>
      <rPr>
        <b/>
        <sz val="10"/>
        <color theme="1"/>
        <rFont val="Arial"/>
        <family val="2"/>
      </rPr>
      <t>Indicador:</t>
    </r>
    <r>
      <rPr>
        <sz val="10"/>
        <color theme="1"/>
        <rFont val="Arial"/>
        <family val="2"/>
      </rPr>
      <t xml:space="preserve"> Emisión y publicación de informes de seguimiento.
</t>
    </r>
    <r>
      <rPr>
        <b/>
        <sz val="10"/>
        <color theme="1"/>
        <rFont val="Arial"/>
        <family val="2"/>
      </rPr>
      <t>Fórmula Indicador:</t>
    </r>
    <r>
      <rPr>
        <sz val="10"/>
        <color theme="1"/>
        <rFont val="Arial"/>
        <family val="2"/>
      </rPr>
      <t xml:space="preserve"> ((# de informes emitidos y publicados  / 3) * 100)
La Oficina de Control Interno, realizó el seguimiento a los 68 riesgos definidos en el Mapa de Riesgos Institucional, compuesto por 38 Riesgos de Gestión, 4 Fiscal, 3 Sarlaf y 23 Riesgos de Corrupción.
-	Riesgos de Gestión: Aplicativo ISOLUCIÓN – Modulo Riesgos DAFP V5 – Administración – Riesgos; su consulta puede verificarse en la siguiente ruta interna: Isolución - Administración de Riesgos (ambientebogota.gov.co). Se adjunta como anexo del presente informe el reporte generado en el aplicativo ISOLUCIÖN. 
-	Riesgos de Corrupción: Aplicativo ISOLUCIÓN – Modulo Riesgos DAFP V5 – Administración – Riesgos; su consulta puede verificarse en la siguiente ruta interna: Isolución - Seguimiento de Controles (ambientebogota.gov.co). </t>
    </r>
  </si>
  <si>
    <r>
      <t xml:space="preserve">En atención a la meta e indicador establecidos e identificados como:
</t>
    </r>
    <r>
      <rPr>
        <b/>
        <sz val="10"/>
        <color theme="1"/>
        <rFont val="Arial"/>
        <family val="2"/>
      </rPr>
      <t>Meta:</t>
    </r>
    <r>
      <rPr>
        <sz val="10"/>
        <color theme="1"/>
        <rFont val="Arial"/>
        <family val="2"/>
      </rPr>
      <t xml:space="preserve"> Un Plan de acción del  programa de gestión de integridad formulado y aprobado para la vigencia 2024
</t>
    </r>
    <r>
      <rPr>
        <b/>
        <sz val="10"/>
        <color theme="1"/>
        <rFont val="Arial"/>
        <family val="2"/>
      </rPr>
      <t>Indicador:</t>
    </r>
    <r>
      <rPr>
        <sz val="10"/>
        <color theme="1"/>
        <rFont val="Arial"/>
        <family val="2"/>
      </rPr>
      <t xml:space="preserve"> Porcentaje de formulación y aprobación  del plan de acción del programa de gestión de integridad 2024
</t>
    </r>
    <r>
      <rPr>
        <b/>
        <sz val="10"/>
        <color theme="1"/>
        <rFont val="Arial"/>
        <family val="2"/>
      </rPr>
      <t>Fórmula Indicador</t>
    </r>
    <r>
      <rPr>
        <sz val="10"/>
        <color theme="1"/>
        <rFont val="Arial"/>
        <family val="2"/>
      </rPr>
      <t>: No. De plan de acción del programa de gestión de Integridad SDA 2024 formulado y aprobado. 
La actividad planificada se encuentra cumplida conforme con la planificación del I cuatrimestre. La revisión  de las evidencias aportadas da cuenta de la formulación de Plan de acción accíón, su aprobación en el Comité de Desempeño Institucional; no obstante, la ruta especificada en el reporte se encuentra "rota". Se da por cumplida la actividad porqué se pudo verificar que la información si se encuentra publicada en la página de la SDA. Se recomienda hacer la corrección de la ruta.</t>
    </r>
  </si>
  <si>
    <r>
      <t xml:space="preserve">En atención a la meta e indicador establecidos e identificados como:
</t>
    </r>
    <r>
      <rPr>
        <b/>
        <sz val="10"/>
        <color theme="1"/>
        <rFont val="Arial"/>
        <family val="2"/>
      </rPr>
      <t>Meta:</t>
    </r>
    <r>
      <rPr>
        <sz val="10"/>
        <color theme="1"/>
        <rFont val="Arial"/>
        <family val="2"/>
      </rPr>
      <t xml:space="preserve"> Ejecución del 100% de las acciones programadas en el Plan de acción  del programa de gestión de integridad vigencia 2024
</t>
    </r>
    <r>
      <rPr>
        <b/>
        <sz val="10"/>
        <color theme="1"/>
        <rFont val="Arial"/>
        <family val="2"/>
      </rPr>
      <t>Indicador:</t>
    </r>
    <r>
      <rPr>
        <sz val="10"/>
        <color theme="1"/>
        <rFont val="Arial"/>
        <family val="2"/>
      </rPr>
      <t xml:space="preserve"> Porcentaje de ejecución del Plan de gestión de Integridad
</t>
    </r>
    <r>
      <rPr>
        <b/>
        <sz val="10"/>
        <color theme="1"/>
        <rFont val="Arial"/>
        <family val="2"/>
      </rPr>
      <t>Fórmula Indicador</t>
    </r>
    <r>
      <rPr>
        <sz val="10"/>
        <color theme="1"/>
        <rFont val="Arial"/>
        <family val="2"/>
      </rPr>
      <t>: (No. de actividades ejecutadas en la vigencia / No.total de actividades programadas en el Plan de acción de gestión de Integridad 2024) x 100. 
El plan de acción del programa de gestión de integridad contiene 11 acciones para el año 2024. No se detalla las fechas del año en que deberían cumplirse. La primera y la segunda línea afirman que las actividades 1 " Diseñar la estrategia de comunicación y piezas divulgativas de los valores de integridad." y 4 "Evaluación de la gestión de integridad 2023" se encuentran cumplidas en su totalidad. Ahora bien, luego de revisar los soportes de la evidencia que la actividad No 4, se encuentra cumplida como se acredita con el documento "Evaluación de la Gestión Integridad 2023". De la actividad No 1 no se aporta evidencia. Igualmente, señaló la primera línea que las actividades No 5."Articulación de la gestión de Integridad con el Plan Anticorrupción de la SDA y otros instrumentos de gestión". y la actividad No 6. "Articulación institucional e interinstucional para el desarrollo de iniciativas asociadas a la gestión de integridad." tienen un avance de 33%. Al revisar la evidencia que soporta el avance reportado, se advierte la existencia de algunos documentos (planes de trabajo y autodiagnósticos) para la implementación de la política antisoborno y de conflicto de interés además de un autodiagnóstico sobre el código de integridad. Las actividades acreditadas si bien demuestran algunos avances en la articulación del plan anticorrupción y la gestión  de integridad con otros instrumentos de gestión, resulta muy complejo asignar un valoración al porcentaje de avance entre otras cosas porque la redacción  de la actividad fue profundamente "abierta". En ese orden de ideas, entendiendo que a la fecha solo una actividad se encuentra cumplida y que son 11 actividades que deben desarrollarse durante el año, se dará un avance de 15 %</t>
    </r>
  </si>
  <si>
    <r>
      <t xml:space="preserve">En atención a la meta e indicador establecidos e identificados como:
</t>
    </r>
    <r>
      <rPr>
        <b/>
        <sz val="10"/>
        <color theme="1"/>
        <rFont val="Arial"/>
        <family val="2"/>
      </rPr>
      <t>Meta:</t>
    </r>
    <r>
      <rPr>
        <sz val="10"/>
        <color theme="1"/>
        <rFont val="Arial"/>
        <family val="2"/>
      </rPr>
      <t xml:space="preserve"> Un (1) informe de resultados de la gestión de Integridad del 2024 elaborado, y presentado.
</t>
    </r>
    <r>
      <rPr>
        <b/>
        <sz val="10"/>
        <color theme="1"/>
        <rFont val="Arial"/>
        <family val="2"/>
      </rPr>
      <t>Indicador:</t>
    </r>
    <r>
      <rPr>
        <sz val="10"/>
        <color theme="1"/>
        <rFont val="Arial"/>
        <family val="2"/>
      </rPr>
      <t xml:space="preserve"> Realización del informe de resultados de la gestión de Integridad 2024
</t>
    </r>
    <r>
      <rPr>
        <b/>
        <sz val="10"/>
        <color theme="1"/>
        <rFont val="Arial"/>
        <family val="2"/>
      </rPr>
      <t>Fórmula Indicador</t>
    </r>
    <r>
      <rPr>
        <sz val="10"/>
        <color theme="1"/>
        <rFont val="Arial"/>
        <family val="2"/>
      </rPr>
      <t>: No. de informes de resultados de la gestión de integridad elaborados y presentado. No aplica para el cuatrimestre</t>
    </r>
  </si>
  <si>
    <r>
      <t xml:space="preserve">En atención a la meta e indicador establecidos e identificados como:
</t>
    </r>
    <r>
      <rPr>
        <b/>
        <sz val="10"/>
        <color theme="1"/>
        <rFont val="Arial"/>
        <family val="2"/>
      </rPr>
      <t>Meta:</t>
    </r>
    <r>
      <rPr>
        <sz val="10"/>
        <color theme="1"/>
        <rFont val="Arial"/>
        <family val="2"/>
      </rPr>
      <t xml:space="preserve"> 100% de participación en las actividades distritales asociadas a la gestión de integridad
</t>
    </r>
    <r>
      <rPr>
        <b/>
        <sz val="10"/>
        <color theme="1"/>
        <rFont val="Arial"/>
        <family val="2"/>
      </rPr>
      <t>Indicador:</t>
    </r>
    <r>
      <rPr>
        <sz val="10"/>
        <color theme="1"/>
        <rFont val="Arial"/>
        <family val="2"/>
      </rPr>
      <t xml:space="preserve"> Porcentaje de participación en las actividades distritales asociadas a la gestión de integridad promovidas por la Secretaría General de la Alcaldía Mayor de Bogotá
</t>
    </r>
    <r>
      <rPr>
        <b/>
        <sz val="10"/>
        <color theme="1"/>
        <rFont val="Arial"/>
        <family val="2"/>
      </rPr>
      <t>Fórmula Indicador</t>
    </r>
    <r>
      <rPr>
        <sz val="10"/>
        <color theme="1"/>
        <rFont val="Arial"/>
        <family val="2"/>
      </rPr>
      <t>: No. de actividades distritales promovidas  asociadas a la gestión de integridad/No. de actividades de participación en las actividades promovidas asociadas a la gestión de integridad . Si bien no se reporta covocatoria alguna relacionada con la gestión de la intergridad promovida por la Secretaría General de la Alcaldía Mayor de Bogotá, se recomienda ampliar el contenido de la actividad para que contemple la gestión de la SDA en materia de gestión y promoción de la integridad pública.</t>
    </r>
  </si>
  <si>
    <r>
      <t xml:space="preserve">En atención a la meta e indicador establecidos e identificados como:
</t>
    </r>
    <r>
      <rPr>
        <b/>
        <sz val="10"/>
        <color theme="1"/>
        <rFont val="Arial"/>
        <family val="2"/>
      </rPr>
      <t>Meta:</t>
    </r>
    <r>
      <rPr>
        <sz val="10"/>
        <color theme="1"/>
        <rFont val="Arial"/>
        <family val="2"/>
      </rPr>
      <t xml:space="preserve"> 100% de ejecución de actividades del  plan de trabajo de gestión de conflicto de interes 2024
</t>
    </r>
    <r>
      <rPr>
        <b/>
        <sz val="10"/>
        <color theme="1"/>
        <rFont val="Arial"/>
        <family val="2"/>
      </rPr>
      <t>Indicador:</t>
    </r>
    <r>
      <rPr>
        <sz val="10"/>
        <color theme="1"/>
        <rFont val="Arial"/>
        <family val="2"/>
      </rPr>
      <t xml:space="preserve"> Porcentaje de ejecución de las actividades del plan de trabajo de gestión de conflicto de interes 2024
</t>
    </r>
    <r>
      <rPr>
        <b/>
        <sz val="10"/>
        <color theme="1"/>
        <rFont val="Arial"/>
        <family val="2"/>
      </rPr>
      <t>Fórmula Indicador</t>
    </r>
    <r>
      <rPr>
        <sz val="10"/>
        <color theme="1"/>
        <rFont val="Arial"/>
        <family val="2"/>
      </rPr>
      <t>: # de actividades ejecutadas del plan de trabajo / # de actividades programadas del plan de trabajo x 100. 
Las actividades programadas para el período se relacionaban con el cumplimiento del paln de acción "conflicto de interés" que para el cuatrimestre estableció: 1.Plan de acción de conflicto de intereses formulado 2. Un plan de acción de gestión de conflicto de intereses 2024 aprobado. En ese orden de ideas, según las evidencias aportadas  si bien se formuló el "plan de trabajo" este no fue aprobado por el Comité Institucional de Gestión y Desempeño - CIGD. Por lo tanto, el avance no será del 33 % como señaló la priemera línea, sino del 15 %</t>
    </r>
  </si>
  <si>
    <r>
      <t xml:space="preserve">En atención a la meta e indicador establecidos e identificados como:
</t>
    </r>
    <r>
      <rPr>
        <b/>
        <sz val="10"/>
        <color theme="1"/>
        <rFont val="Arial"/>
        <family val="2"/>
      </rPr>
      <t>Meta:</t>
    </r>
    <r>
      <rPr>
        <sz val="10"/>
        <color theme="1"/>
        <rFont val="Arial"/>
        <family val="2"/>
      </rPr>
      <t xml:space="preserve"> Una (1) cláusula de conflicto de intereses incluida en los contratos de prestación de servicios de los apoderados judiciales
</t>
    </r>
    <r>
      <rPr>
        <b/>
        <sz val="10"/>
        <color theme="1"/>
        <rFont val="Arial"/>
        <family val="2"/>
      </rPr>
      <t>Indicador:</t>
    </r>
    <r>
      <rPr>
        <sz val="10"/>
        <color theme="1"/>
        <rFont val="Arial"/>
        <family val="2"/>
      </rPr>
      <t xml:space="preserve"> Cláusula de conflicto de intereses en los contratos de prestación de servicios de los apoderados judiciales
</t>
    </r>
    <r>
      <rPr>
        <b/>
        <sz val="10"/>
        <color theme="1"/>
        <rFont val="Arial"/>
        <family val="2"/>
      </rPr>
      <t>Fórmula Indicador</t>
    </r>
    <r>
      <rPr>
        <sz val="10"/>
        <color theme="1"/>
        <rFont val="Arial"/>
        <family val="2"/>
      </rPr>
      <t>: No. de cláusulas de conflicto de intereses incluida en los contratos de prestación de servicios de los apoderados judiciales. 
No Se resentó reporte sobre el avance de la actividad.</t>
    </r>
  </si>
  <si>
    <r>
      <t xml:space="preserve">En atención a la meta e indicador establecidos e identificados como:
</t>
    </r>
    <r>
      <rPr>
        <b/>
        <sz val="10"/>
        <color theme="1"/>
        <rFont val="Arial"/>
        <family val="2"/>
      </rPr>
      <t>Meta:</t>
    </r>
    <r>
      <rPr>
        <sz val="10"/>
        <color theme="1"/>
        <rFont val="Arial"/>
        <family val="2"/>
      </rPr>
      <t xml:space="preserve"> 100% de ejecución de actividades del  plan de implementación de la política antisoborno de la SDA 2024
</t>
    </r>
    <r>
      <rPr>
        <b/>
        <sz val="10"/>
        <color theme="1"/>
        <rFont val="Arial"/>
        <family val="2"/>
      </rPr>
      <t>Indicador:</t>
    </r>
    <r>
      <rPr>
        <sz val="10"/>
        <color theme="1"/>
        <rFont val="Arial"/>
        <family val="2"/>
      </rPr>
      <t xml:space="preserve"> Porcentaje de ejecución de las actividades del plan de implementación de la política antisoborno de la SDA 2024
</t>
    </r>
    <r>
      <rPr>
        <b/>
        <sz val="10"/>
        <color theme="1"/>
        <rFont val="Arial"/>
        <family val="2"/>
      </rPr>
      <t>Fórmula Indicador</t>
    </r>
    <r>
      <rPr>
        <sz val="10"/>
        <color theme="1"/>
        <rFont val="Arial"/>
        <family val="2"/>
      </rPr>
      <t>: # de actividades ejecutadas del plan de implementación de la política antisoborno / # de actividades programadas del plan de implementación de la política antisoborno x 100 
Las actividades programadas para el período se relacionaban con el cumplimiento del  "PLAN DE ACCIÓN POLÍTICA INSTITUCIONAL ANTISOBORNO SECRETARIA DISTRITAL DE AMBIENTE" que para el cuatrimestre estableció como avances: 1.Análisis de resultados de la gestión 2023. Reunión con los delegados de todas
las dependencias para consolidación del plan de acción Plan de acción de conflicto de intereses formulado 2.Presentar a consideración del CIGD el plan formulado para su
aprobación .3. Aprobación del Plan En ese orden de ideas, según las evidencias aportadas  si bien se formuló el "plan de trabajo" este no fue aprobado por el Comité Institucional de Gestión y Desempeño - CIGD. Por lo tanto, el avance no será del 33 % como señaló la priemera línea, sino del 20% entendiendo que se el plan ha sido socializado confome con la actividad.</t>
    </r>
  </si>
  <si>
    <r>
      <t xml:space="preserve">En atención a la meta e indicador establecidos e identificados como:
</t>
    </r>
    <r>
      <rPr>
        <b/>
        <sz val="10"/>
        <rFont val="Arial"/>
        <family val="2"/>
      </rPr>
      <t>Meta:</t>
    </r>
    <r>
      <rPr>
        <sz val="10"/>
        <rFont val="Arial"/>
        <family val="2"/>
      </rPr>
      <t xml:space="preserve"> Una revisión del Manual para la Prevención y Control del Lavado de Activos y Financiación del Terrorismo- SARLAFT de la SDA.
</t>
    </r>
    <r>
      <rPr>
        <b/>
        <sz val="10"/>
        <rFont val="Arial"/>
        <family val="2"/>
      </rPr>
      <t>Indicador:</t>
    </r>
    <r>
      <rPr>
        <sz val="10"/>
        <rFont val="Arial"/>
        <family val="2"/>
      </rPr>
      <t xml:space="preserve"> Emisión y publicación de informes de seguimiento. </t>
    </r>
    <r>
      <rPr>
        <b/>
        <sz val="10"/>
        <rFont val="Arial"/>
        <family val="2"/>
      </rPr>
      <t>Fórmula Indicador</t>
    </r>
    <r>
      <rPr>
        <sz val="10"/>
        <rFont val="Arial"/>
        <family val="2"/>
      </rPr>
      <t>: No. De revisiones Manual para la Prevención y Control del Lavado de Activos y Financiación del Terrorismo- SARLAFT de la SDA
Esta actividad no está programada para el periodo objeto de revisión, sin embargo se insta al proceso a evaluar las situaciones encontradas y a considerar las conclusiones y recomendaciones descritas por la Oficina de Control Interno en memorando interno y anexo bajo radicado No. 2024IE93453 de fecha 30 de abril de 2024</t>
    </r>
  </si>
  <si>
    <r>
      <t xml:space="preserve">En atención a la meta e indicador establecidos e identificados como:
</t>
    </r>
    <r>
      <rPr>
        <b/>
        <sz val="10"/>
        <rFont val="Arial"/>
        <family val="2"/>
      </rPr>
      <t>Meta:</t>
    </r>
    <r>
      <rPr>
        <sz val="10"/>
        <rFont val="Arial"/>
        <family val="2"/>
      </rPr>
      <t xml:space="preserve"> Plan de trabajo 2024 elaborado
</t>
    </r>
    <r>
      <rPr>
        <b/>
        <sz val="10"/>
        <rFont val="Arial"/>
        <family val="2"/>
      </rPr>
      <t>Indicador:</t>
    </r>
    <r>
      <rPr>
        <sz val="10"/>
        <rFont val="Arial"/>
        <family val="2"/>
      </rPr>
      <t xml:space="preserve">100% de avance de la formulación del plan de trabajo 2024 para adaptar y/o desarrollar la debida diligencia.
</t>
    </r>
    <r>
      <rPr>
        <b/>
        <sz val="10"/>
        <rFont val="Arial"/>
        <family val="2"/>
      </rPr>
      <t>Fórmula Indicador</t>
    </r>
    <r>
      <rPr>
        <sz val="10"/>
        <rFont val="Arial"/>
        <family val="2"/>
      </rPr>
      <t>: Porcentaje de avance de la formulación del plan de trabajo 2024 para adaptar y/o desarrollar la debida diligencia
A partir de la revisión efectuada sobre las evidencias aportadas, se observaron dos memorandos internos, uno de parte de la Oficina de Control Interno, con destino a la Dirección de Gestión Corporativa y la Subdirección Financiera, bajo radicado con No. 2024IE82415 del 16 de abril de 2024, el cual referencia en el asunto “Seguimiento articulación Sistema de Administración de Riesgos de Lavado de Activos y de la Financiación del Terrorismo – SARLAFT” y para lo cual se solicita cierta información, y el otro de parte de la Subdirección Financiera en respuesta a esta comunicación y con radicado No. 2024IE86236 del 21 de abril de 2024, en el cual se presentan inquietudes en relación con la administración del riesgo de lavado de activos y de financiación del terrorismo.
Ahora bien, La Oficina de Control Interno mediante memorando interno No. 2024IE93453 de fecha 30 de abril de 2024, emite documento denominado "EVALUACIÓN ESTADO DE IMPLEMENTACIÓN DEL SISTEMA DE ADMINISTRACIÓN DE RIESGOS DE LAVADO DE ACTIVOS Y FINANCIACIÓN DEL TERRORISMO SARLAF EN LA SDA" el cual da cuenta de las acciones adelantadas por la SDA en la vigencia 2023 y el primer cuatrimestre de 2024 y se abordan las inquietudes presentadas por la Subdirección Financiera.
No obstante lo expuesto, la evidencia presentada no puede ser tenida en cuenta frente al cumplimiento de la meta proyectada y dentro de la fórmula del indicador, por lo tanto, esta actividad se da como no cumplida, y se insta al proceso a evaluar las situaciones encontradas y a considerar las conclusiones y recomendaciones descritas por la Oficina de Control Interno en memorando y su anexo, bajo radicado No. 2024IE93453 de fecha 30 de abril de 2024.</t>
    </r>
  </si>
  <si>
    <r>
      <t xml:space="preserve">En atención a la meta e indicador establecidos e identificados como:
</t>
    </r>
    <r>
      <rPr>
        <b/>
        <sz val="10"/>
        <rFont val="Arial"/>
        <family val="2"/>
      </rPr>
      <t>Meta:</t>
    </r>
    <r>
      <rPr>
        <sz val="10"/>
        <rFont val="Arial"/>
        <family val="2"/>
      </rPr>
      <t xml:space="preserve"> Implementación del formato de Conocimiento de la contraparte como una de las herramientas de control frente al SARLAFT en el proceso de Gestión Contractual 
</t>
    </r>
    <r>
      <rPr>
        <b/>
        <sz val="10"/>
        <rFont val="Arial"/>
        <family val="2"/>
      </rPr>
      <t>Indicador:</t>
    </r>
    <r>
      <rPr>
        <sz val="10"/>
        <rFont val="Arial"/>
        <family val="2"/>
      </rPr>
      <t xml:space="preserve"> 90% de implementación del formato de Conocimiento de la contraparte como una de las herramientas de control frente al SARLAFT en el proceso de Gestión Contractual, al finalizar la vigencia 2024
</t>
    </r>
    <r>
      <rPr>
        <b/>
        <sz val="10"/>
        <rFont val="Arial"/>
        <family val="2"/>
      </rPr>
      <t>Fórmula Indicador</t>
    </r>
    <r>
      <rPr>
        <sz val="10"/>
        <rFont val="Arial"/>
        <family val="2"/>
      </rPr>
      <t xml:space="preserve">: No. De formatos de Conocimiento de la contraparte como una de las herramientas de control frente al SARLAFT implementados en el proceso de Gestión Contractual  / No. Total de procesos contractuales que requieren formato de la contraparte.
A partir de la revisión efectuada sobre las evidencias aportadas, se observó una comunicación emitida por la Dirección de Gestión Corporativa con destino a la Subsecretaría de la SDA en donde se describe lo siguiente </t>
    </r>
    <r>
      <rPr>
        <i/>
        <sz val="10"/>
        <rFont val="Arial"/>
        <family val="2"/>
      </rPr>
      <t xml:space="preserve">"En atención a la reunión sostenida el día 10 de enero de 2024, con las profesionales encargadas de la revisión del Manual para la Prevención y Control del Lavado de Activos y Financiación del Terrorismo – (LA/FT), por lo anterior se solicita el ajuste y actualización de dicho documento, teniendo en cuenta las observaciones del proceso de Talento Humano y Gestión Contractual." </t>
    </r>
    <r>
      <rPr>
        <sz val="10"/>
        <rFont val="Arial"/>
        <family val="2"/>
      </rPr>
      <t>solicitud sobre la cual no se ha recibido retroalimentación, según se indica en el seguimiento de la primera línea de defensa.
En razón a lo anterior, si bien hubo un avance en la revisión y solicitud de ajuste del manual, este no puede ser tenido en cuenta frente al cumplimiento de la meta proyectada y dentro de la fórmula del indicador, por lo tanto, esta actividad se da como no cumplida.</t>
    </r>
  </si>
  <si>
    <r>
      <t xml:space="preserve">En atención a la meta e indicador establecidos e identificados como:
</t>
    </r>
    <r>
      <rPr>
        <b/>
        <sz val="10"/>
        <rFont val="Arial"/>
        <family val="2"/>
      </rPr>
      <t>Meta:</t>
    </r>
    <r>
      <rPr>
        <sz val="10"/>
        <rFont val="Arial"/>
        <family val="2"/>
      </rPr>
      <t xml:space="preserve"> Implementación del formato de Conocimiento de la contraparte como una de las herramientas de control frente al SARLAFT en el proceso de talento humano
</t>
    </r>
    <r>
      <rPr>
        <b/>
        <sz val="10"/>
        <rFont val="Arial"/>
        <family val="2"/>
      </rPr>
      <t>Indicador:</t>
    </r>
    <r>
      <rPr>
        <sz val="10"/>
        <rFont val="Arial"/>
        <family val="2"/>
      </rPr>
      <t xml:space="preserve"> 90% de implementación del formato de Conocimiento de la contraparte como una de las herramientas de control frente al SARLAFT en el proceso de talento humano, al finalizar la vigencia 2025
</t>
    </r>
    <r>
      <rPr>
        <b/>
        <sz val="10"/>
        <rFont val="Arial"/>
        <family val="2"/>
      </rPr>
      <t>Fórmula Indicador</t>
    </r>
    <r>
      <rPr>
        <sz val="10"/>
        <rFont val="Arial"/>
        <family val="2"/>
      </rPr>
      <t>: No. De formatos de Conocimiento de la contraparte como una de las herramientas de control frente al SARLAFT implementados en el proceso de talento humano / No. Total de procesos de talento humano que requieren formato de la contrapart
A partir de la revisión efectuada sobre las evidencias aportadas, se observó una comunicación emitida por la Dirección de Gestión Corporativa con destino a la Subsecretaría de la SDA en donde se describe lo siguiente "En atención a la reunión sostenida el día 10 de enero de 2024, con las profesionales encargadas de la revisión del Manual para la Prevención y Control del Lavado de Activos y Financiación del Terrorismo – (LA/FT), por lo anterior se solicita el ajuste y actualización de dicho documento, teniendo en cuenta las observaciones del proceso de Talento Humano y Gestión Contractual." solicitud sobre la cual no se ha recibido retroalimentación, según se indica en el seguimiento de la primera línea de defensa.
En razón a lo anterior, si bien hubo un avance en la revisión y solicitud de ajuste del manual, este no puede ser tenido en cuenta frente al cumplimiento de la meta proyectada y dentro de la fórmula del indicador, por lo tanto, esta actividad se da como no cumplida.</t>
    </r>
  </si>
  <si>
    <r>
      <t xml:space="preserve">En atención a la meta e indicador establecidos e identificados como:
</t>
    </r>
    <r>
      <rPr>
        <b/>
        <sz val="10"/>
        <color theme="1"/>
        <rFont val="Arial"/>
        <family val="2"/>
      </rPr>
      <t>Meta:</t>
    </r>
    <r>
      <rPr>
        <sz val="10"/>
        <color theme="1"/>
        <rFont val="Arial"/>
        <family val="2"/>
      </rPr>
      <t xml:space="preserve"> 4 visitas de seguimiento en el primer cuatrimestre, 4 visitas en el segundo y 3 visitas en tercer cuatrimestre del 2024
</t>
    </r>
    <r>
      <rPr>
        <b/>
        <sz val="10"/>
        <color theme="1"/>
        <rFont val="Arial"/>
        <family val="2"/>
      </rPr>
      <t>Indicador:</t>
    </r>
    <r>
      <rPr>
        <sz val="10"/>
        <color theme="1"/>
        <rFont val="Arial"/>
        <family val="2"/>
      </rPr>
      <t xml:space="preserve"> Realización de visitas de seguimieno al servicio prestado por la SDA
</t>
    </r>
    <r>
      <rPr>
        <b/>
        <sz val="10"/>
        <color theme="1"/>
        <rFont val="Arial"/>
        <family val="2"/>
      </rPr>
      <t>Fórmula Indicador</t>
    </r>
    <r>
      <rPr>
        <sz val="10"/>
        <color theme="1"/>
        <rFont val="Arial"/>
        <family val="2"/>
      </rPr>
      <t xml:space="preserve">: No. de visitas de seguimiento al servicio prestado realizadas 
</t>
    </r>
    <r>
      <rPr>
        <b/>
        <sz val="10"/>
        <color theme="1"/>
        <rFont val="Arial"/>
        <family val="2"/>
      </rPr>
      <t xml:space="preserve">
La oficina de control interno realizó el seguimiento cómo tercera línea de defensa observando lo siguiente: </t>
    </r>
    <r>
      <rPr>
        <sz val="10"/>
        <color theme="1"/>
        <rFont val="Arial"/>
        <family val="2"/>
      </rPr>
      <t xml:space="preserve">Una vez revisado el reporte de primera y segunda línea de defensa, se observó, que, para la actividad relacionada con la realización de visitas de seguimiento al servicio prestado en los diferentes puntos de atención presenciales de la SDA, se programó para el primer cuatrimestre, realizar cuatro (4) visitas de seguimiento, al verificar las evidencias,  se observó que el proceso aporto un total de dieciocho (18) actas de visitas así: nueve (9 ) actas de visitas de seguimiento del mes de enero y nueve (9) actas de seguimiento de visitas correspondientes al mes de febrero, respecto a los meses marzo y abril no se observan evidencias de seguimiento. 
Respecto al contenido de Las actas, se observó que, corresponden a reuniones de retroalimentación realizadas sobre la Política Pública Distrital de Servicio a la Ciudadanía, lineamientos y protocolos de atención, no obstante, adolece de información que permita conocer el seguimiento al servicio prestado en los diferentes puntos de atención presenciales de la SDA.
Así mismo se evidenció una sobre ejecución respecto a la meta establecida para el cuatrimestre y la vigencia, por cuanto se programó realizar para 2024 un total de 11 visitas de seguimiento, de las cuales en enero y febrero ya se han realizado 18, por lo expuesto, se recomienda al proceso, evaluar la necesidad de  reformular la actividad y fortalecer el esquema de planeación frente a las actividades definidas y su alineación efectiva con la gestión operativa  del proceso. </t>
    </r>
  </si>
  <si>
    <r>
      <t xml:space="preserve">En atención a la meta e indicador establecidos e identificados como:
</t>
    </r>
    <r>
      <rPr>
        <b/>
        <sz val="10"/>
        <color theme="1"/>
        <rFont val="Arial"/>
        <family val="2"/>
      </rPr>
      <t>Meta</t>
    </r>
    <r>
      <rPr>
        <sz val="10"/>
        <color theme="1"/>
        <rFont val="Arial"/>
        <family val="2"/>
      </rPr>
      <t xml:space="preserve">: 100% de participación en las ferias de servicio al ciudadano en donde sea convocada la Entidad durante la vigencia 2024
Indicador: Porcentaje de participación de las ferias de servicio al ciudadano
</t>
    </r>
    <r>
      <rPr>
        <b/>
        <sz val="10"/>
        <color theme="1"/>
        <rFont val="Arial"/>
        <family val="2"/>
      </rPr>
      <t>Fórmula Indicador:</t>
    </r>
    <r>
      <rPr>
        <sz val="10"/>
        <color theme="1"/>
        <rFont val="Arial"/>
        <family val="2"/>
      </rPr>
      <t xml:space="preserve"> (No. de participaciones en ferias de servicio al ciudadano de la SDA, durante el cuatrimestre / No. de ferias de servicio al ciudadano convocadas e invitadas a la SDA organizadas por la Alcaldía Mayor de Bogotá y/o otras entidades) x 100
De conformidad con la información suministrada por la primera línea de defensa y los soportes evidenciados en el siguiente link: https://n9.cl/okxc9, se evidenció que se ha participado en dieciseis (16) ferias de servicio convocadas por la Secretaría General, Cades, Supercades, Camara de Comercio y organizada por el Grupo de Servicio a la Ciudadania de la SDA, de las cuales ocho (8) fueron en el mes de febrero y ocho (8) en el mes de marzo, con lo cual se evidenció que la SDA ha hecho presencia en ferias y eventos a los cuales ha sido convocada en los meses de febrero y marzo, no se aportó información de abril.
Por lo anterior se concluye que se dio cumplimiento al 75% de la meta propuesta para el primer cuatrimestre, es decir el 25% del total.</t>
    </r>
  </si>
  <si>
    <r>
      <t xml:space="preserve">En atención a la meta e indicador establecidos e identificados como:
</t>
    </r>
    <r>
      <rPr>
        <b/>
        <sz val="10"/>
        <color theme="1"/>
        <rFont val="Arial"/>
        <family val="2"/>
      </rPr>
      <t>Meta:</t>
    </r>
    <r>
      <rPr>
        <sz val="10"/>
        <color theme="1"/>
        <rFont val="Arial"/>
        <family val="2"/>
      </rPr>
      <t xml:space="preserve"> Doce (12) seguimientos de cumplimiento del plan de comunicaciones de la vigencia 2024 realizados
</t>
    </r>
    <r>
      <rPr>
        <b/>
        <sz val="10"/>
        <color theme="1"/>
        <rFont val="Arial"/>
        <family val="2"/>
      </rPr>
      <t>Indicador:</t>
    </r>
    <r>
      <rPr>
        <sz val="10"/>
        <color theme="1"/>
        <rFont val="Arial"/>
        <family val="2"/>
      </rPr>
      <t xml:space="preserve"> Seguimiento al cumplimiento del plan de comunicaciones
</t>
    </r>
    <r>
      <rPr>
        <b/>
        <sz val="10"/>
        <color theme="1"/>
        <rFont val="Arial"/>
        <family val="2"/>
      </rPr>
      <t>Fórmula Indicador</t>
    </r>
    <r>
      <rPr>
        <sz val="10"/>
        <color theme="1"/>
        <rFont val="Arial"/>
        <family val="2"/>
      </rPr>
      <t xml:space="preserve">: No. de seguimientos realizados al cumplimiento del plan de comunicaciones de la vigencia 2024
De conformidad con la información suministrada por la primera línea de defensa el Plan de Comunicaciones se ejecuta a través de dos líneas estratégicas: La línea de comunicación organiacional e interna y la línea de comunicacion externa e informativa. 
La OAC realiza mensualmente seguimiento al cumplimiento del Plan de Comunicaciones, como consta en los siguientes links https://n9.cl/ul41d y https://n9.cl/gqnvo se ejecutaron las siguientes actividades durante el primer trimestre de 2024, por cada línea:
</t>
    </r>
    <r>
      <rPr>
        <b/>
        <sz val="10"/>
        <color theme="1"/>
        <rFont val="Arial"/>
        <family val="2"/>
      </rPr>
      <t>1. Línea de comunicación organizacional e interna:</t>
    </r>
    <r>
      <rPr>
        <sz val="10"/>
        <color theme="1"/>
        <rFont val="Arial"/>
        <family val="2"/>
      </rPr>
      <t xml:space="preserve">
-Carteleras digitales:  Se publicaron 106 contenidos en las carteleras digitales.
-Correo institucional: Se enviaron 100 mensajes a través del correo interno (comunicacioninterna@ambientebogota.gov.co, el boletín virtual “Para estar en Ambiente”, Miércoles de Mujer y otras actividades realizadas por diferentes áreas.
-Fondos de pantalla:  Se publicaron cinco ( 5) fondos de pantalla en los computadores de la SDA. 
</t>
    </r>
    <r>
      <rPr>
        <b/>
        <sz val="10"/>
        <color theme="1"/>
        <rFont val="Arial"/>
        <family val="2"/>
      </rPr>
      <t xml:space="preserve">2. Línea de comunicación externa e informativa:
</t>
    </r>
    <r>
      <rPr>
        <sz val="10"/>
        <color theme="1"/>
        <rFont val="Arial"/>
        <family val="2"/>
      </rPr>
      <t>-Comunicados de prensa y notas: Se elaboraron sesenta y cinco (65) comunicados y notas.
-Convocatoria a medios: Se realizaron cinco (5) convocatorias a medios de comunicación para la rueda de prensa.
-Redes Sociales:  Nuevos seguidosres: 3.210 en Twitter (X),  en Facebook 1.051; en Instagram  10.377; en TikTok 18.778 y 43.146.644 visualizaciones consolidadas de los videos institucionales en el canal de YouTube.
-Página Web: En enero se publicaron y actualizaron 91 contenidos y se registraron 497.624 visitas.
-Piezas gráficas: En el periodo se diseñaron y publicaron 390 piezas de comunicación a través de los canales internos y externos.
-Material audiovisual: Se produjeron 98 contenidos audiovisuales.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(24): Calidad del Aire (externa), El Centro Vive (externa), SOS Tinguas (externa), Unidos por una Mejor calidad del Aire (campaña preventiva a la alerta) (externa), Alerta Fase I (externa), Distrito Silvestre (externa), Actúa (externa). Bogotá es COP16 (externa e interna), Yo te cuido, tú me cuidas (externa), Alerta por Calidad del Aire (externa), Temporada de Tinguas (externa e interna), #Actúa (externa), #LibresYEnSuHábitat (externa e interna), #ElCentroVive (externa) Yo te cuido, tú me cuidas (externa), #LibresYEnSuHábitat (externa e interna), #Actúa (externa), #ElCentroVive (externa), Alerta por Calidad del Aire (externa), Día Internacional de la Mujer (externa), SOS tingua (externa), Caminatas ecológicas (externa), Bogotá modo festival (externa), Semana Santa responsable (externa).
-Celebraciones (16): Apagón Ambiental (externa e interna) y Día Mundial de la Educación Ambiental (externa) Día de los Humedales (externa e interna), Apagón Ambiental (externa e interna), Día del Periodista (externa), Día Mundial de la Energía (externa e interna), Día Internacional para la Protección de los Osos del Mundo (externa) Día Mundial del Reciclador (externa), Día Mundial de la Eficiencia Energética (externa e interna), Día Internacional de la Mujer (interna y externa), Día del Hombre (interna) Día Internacional de la Acción por los Ríos (externa e interna), Día Internacional de los Bosques (externa e interna), Día Mundial del Agua (externa e interna), Día Mundial del Clima y la Hora del Planeta (externa e interna), Apagón Ambiental (externa e interna)
-Eventos (18): El Centro Vive (externa), Cubrimientos PMU- Emergencia por incendios en los Cerros Orientales (externo) Día sin Carro y sin Moto (externo), Día Mundial de los Humedales (externo), Comisión de Expertos (externo), Bancada Animalista (externo), Taller Gobernanza Regional (externo), Gestión Integral del Agua (externo), Actividad #ElCentroVive (externo), Instalación Bancada Economía Circular (externo), Entrega del proyecto del Plan Distrital de Desarrollo (externo), Evento Prioridades Ambientales (externo) El Centro Vive (externa), Rueda de Prensa Alerta por Calidad del Aire (externa), Operativos de Calidad del aire (externa), Incendio en la localidad de Santafé (externa), Pasarela de Moda sostenible (externa), Pégate al Plan Voluntariado ambiental (externa).
De acuerdo con las evidencias aportadas se concluye que en el primer cuatrimestre se cumplió con el seguimiento de la tercera parte es decir del 75%, y para el acumulado el 25%.</t>
    </r>
  </si>
  <si>
    <t>Num</t>
  </si>
  <si>
    <t>Proceso</t>
  </si>
  <si>
    <t>Nombre Riesgo</t>
  </si>
  <si>
    <t>Clase de Riesgo</t>
  </si>
  <si>
    <t>Fecha del Riesgo</t>
  </si>
  <si>
    <t>Consecuencias</t>
  </si>
  <si>
    <t>Objetivo Proceso</t>
  </si>
  <si>
    <t>Calificación</t>
  </si>
  <si>
    <t>Causa</t>
  </si>
  <si>
    <t>Controles</t>
  </si>
  <si>
    <t>Responsable</t>
  </si>
  <si>
    <t>Evidencia de la ejecución del control</t>
  </si>
  <si>
    <t>Calificación Diseño</t>
  </si>
  <si>
    <t>Calificación Ejecución</t>
  </si>
  <si>
    <t>Solidez Individual del Control</t>
  </si>
  <si>
    <t>Acciones de control</t>
  </si>
  <si>
    <t>Seguimiento de Controles</t>
  </si>
  <si>
    <t>Solidez del Conjunto de Controles</t>
  </si>
  <si>
    <t>Valoración del riesgo</t>
  </si>
  <si>
    <t>Acciones del riesgo</t>
  </si>
  <si>
    <t>Plan de Contingencia</t>
  </si>
  <si>
    <t>Posibilidad de Ocurrencia</t>
  </si>
  <si>
    <t>Impacto</t>
  </si>
  <si>
    <t>Evaluación</t>
  </si>
  <si>
    <t>Medidas de Respuesta</t>
  </si>
  <si>
    <t>#</t>
  </si>
  <si>
    <t>Descripción: del Control Asociado a la Causa</t>
  </si>
  <si>
    <t>Responsable Primera Línea de Defensa</t>
  </si>
  <si>
    <t>Asignación</t>
  </si>
  <si>
    <t>Segregación y Autoridad</t>
  </si>
  <si>
    <t>Periodicidad</t>
  </si>
  <si>
    <t>Propósito</t>
  </si>
  <si>
    <t>Ejecución Actividad</t>
  </si>
  <si>
    <t>Acciones Observaciones</t>
  </si>
  <si>
    <t>Evidencia</t>
  </si>
  <si>
    <t>Accion</t>
  </si>
  <si>
    <t>1ª Línea de defensa</t>
  </si>
  <si>
    <t>2ª Línea de defensa</t>
  </si>
  <si>
    <t>CM 2019-16</t>
  </si>
  <si>
    <t>CONTROL Y MEJORA (2019)</t>
  </si>
  <si>
    <t>Posibilidad de que el recurso humano adscrito a la Oficina de Control Interno oculte, distorsione o tergiverse situaciones observadas en el desarrollo de los diferentes trabajos del plan anual de auditoria para favorecer a un tercero o en beneficio propio.</t>
  </si>
  <si>
    <t>Corrupción</t>
  </si>
  <si>
    <t>31/01/2024 12:00:00 a. m.</t>
  </si>
  <si>
    <t>No reflejar la realidad de la evaluación practicada a un proceso y/o actividad.,Sanciones administrativas, disciplinarias, penales y de otro tipo.,Perdida de credibilidad y reputación institucional,Afectación en la toma de decisiones de la entidad</t>
  </si>
  <si>
    <t>Evaluar de manera independiente, objetiva y oportuna la efectividad del sistema de control interno por medio de la aplicación de los roles de la Oficina de Control Interno contenidos en el Plan Anual de auditorías aprobado para cada vigencia, generando alertas y recomendaciones que aporten el cumplimiento de los objetivos institucionales, la toma de decisiones y la mejora continua.</t>
  </si>
  <si>
    <t>2-(D) Improbable</t>
  </si>
  <si>
    <t>10-Mayor</t>
  </si>
  <si>
    <t>Alta</t>
  </si>
  <si>
    <t>Reducir el riesgo</t>
  </si>
  <si>
    <t>Conflictos de interés desconocidos.</t>
  </si>
  <si>
    <t>CM-C01</t>
  </si>
  <si>
    <t>Anualmente o cada vez que se requiera el auditor asignado a un trabajo de aseguramiento previo a su inicio diligencia el formato de "Declaración de conflicto de intereses, confidencialidad y compromisos del auditor" para corroborar que se encuentra en condiciones para ejecutarlo. En caso de exixtir alguna inhabilidad, el jefe de la OCI reasigna el trabajo a otro mienbro del equipo, dejando como evidencia el formato de "Declaración de conflicto de intereses, confidencialidad y compromisos del auditor" firmado por los auditores y el correo electronico de reasignación del trabajo de auditoria.</t>
  </si>
  <si>
    <t>Contratista</t>
  </si>
  <si>
    <t>Asignado</t>
  </si>
  <si>
    <t>Adecuado</t>
  </si>
  <si>
    <t>Oportuna</t>
  </si>
  <si>
    <t>Prevenir</t>
  </si>
  <si>
    <t>Confiable</t>
  </si>
  <si>
    <t>Se investigan y resuelven oportunamente</t>
  </si>
  <si>
    <t>Completa</t>
  </si>
  <si>
    <t>Fuerte</t>
  </si>
  <si>
    <t>1-(E) Raro</t>
  </si>
  <si>
    <t>Acciones para Abordar Riesgos #584</t>
  </si>
  <si>
    <t>Norma Lucía Avila Quintero</t>
  </si>
  <si>
    <t>Informar de manera inmediata a las partes interesadas, a la alta gerencia, así como a los entes de control o autoridades competentes sobre la situación presentada. * Informar a la segunda y tercera línea de defensa sobre el hecho encontrado. * Análisis documentado de las causas que dieron origen a la materialización del riesgo. * Identificar la necesidad de adoptar nuevos controles o fortalecer los actuales. * Revelar el incumplimiento ante el Comité Institucional de Coordinación de Control Interno - CICCI.</t>
  </si>
  <si>
    <t xml:space="preserve">Descripción: </t>
  </si>
  <si>
    <t>Fecha:</t>
  </si>
  <si>
    <t>El auditor asignado al trabajo de aseguramiento</t>
  </si>
  <si>
    <t>Cuenta con la autoridad y adecuada segregación de funciones para la ejecución del control.</t>
  </si>
  <si>
    <t>Anualmente o cada vez que se requiera</t>
  </si>
  <si>
    <t>Prevenir la materialización del riesgo.</t>
  </si>
  <si>
    <t>Fuente de información confiable.</t>
  </si>
  <si>
    <t>En caso de existir alguna inhabilidad, el jefe de la OCI reasigna el trabajo a otro mienbro del equipo, dejando como evidencia el formato de "Declaración de conflicto de intereses, confidencialidad y compromisos del auditor" firmado por los auditores y el correo electronico de reasignación del trabajo de auditoria.</t>
  </si>
  <si>
    <t>formato de "Declaración de conflicto de intereses, confidencialidad y compromisos del auditor" firmado</t>
  </si>
  <si>
    <t>Resultado:</t>
  </si>
  <si>
    <t>Seguimiento primera Línea de defensa: El equipo OCI ha diligenciado el Diligenciamiento de formato Declaración de Conflicto de Intereses, Confidencialidad y Compromisos del Auditor, los cuales se adjuntan</t>
  </si>
  <si>
    <t>Seguimiento primera Línea de defensa: El equipo OCI ha diligenciado el Diligenciamiento de formato Declaración de Conflicto de Intereses, Confidencialidad y Compromisos del Auditor, los cuales se adjuntan.</t>
  </si>
  <si>
    <t>Usuario:</t>
  </si>
  <si>
    <t>Viviana Marcela Marin Olmos</t>
  </si>
  <si>
    <t>El proceso reporta el cumplimiento de la ejecución del control y se cuenta con la evidencia de las 8 declaraciones de conflicto de interes firmadas por los auditores.</t>
  </si>
  <si>
    <t>Juan Antonio Gutiérrez Diaz</t>
  </si>
  <si>
    <t>Presiones sociales o económicas.</t>
  </si>
  <si>
    <t>CM-02</t>
  </si>
  <si>
    <t>Cada vez que se va a emitir un informe de un trabajo de auditoría interna que haga parte del Plan Anual de Auditoría, el profesional asignado para hacer seguimiento a éste revisa que el informe cumpla con el objetivo definido. En caso de detectar desviaciones, comunica al auditor asignado para que realice los ajustes pertinentes; posteriormente, se envía al Jefe de Control Interno para su revisión y aprobación.</t>
  </si>
  <si>
    <t>El profesional asignado para hacer seguimiento</t>
  </si>
  <si>
    <t>Cada vez que se va a emitir un informe de un trabajo de auditoría interna</t>
  </si>
  <si>
    <t>Informe de auditoria</t>
  </si>
  <si>
    <t xml:space="preserve">Seguimiento primera línea de defensa: De acuerdo con el Plan Anual de Auditoría, actualmente se encuentran desarrollándose dos (2) auditorias (Auditoría Interna al Proyecto 7814 - Gestión Ambiental y Desarrollo Rural” y “Auditoría Interna al Sistema de Seguridad y Salud en el Trabajo en la Secretaria Distrital de Ambiente), de las cuales se están surtiendo las etapas de planificación, el informe preliminar y final aún no se ha generado, por lo tanto el control no ha sido ejecutado. </t>
  </si>
  <si>
    <t>Seguimiento segunda linea de defensa: De acuerdo al Plan Anual de Auditorías aprobado, no se ha requerido la aplicación del control, puesto que las dos auditorias vigentes no han surtido la etapa de elaboración del informe.</t>
  </si>
  <si>
    <t>Intención o racionalización del personal o colaboradores del proceso</t>
  </si>
  <si>
    <t>CM-C03</t>
  </si>
  <si>
    <t>El equipo auditor cada vez que ejecuta una auditoria de aseguramiento basada en riesgos efectúa una reunión preliminar y otra de cierre donde comunica a los auditados los resultados obtenidos del trabajo para corroborar la pertinencia de las observaciones. En caso de que sean aceptadas se incluyen en el informe final de auditoría, en caso contrario, se analizan los argumentos y se obtiene evidencia adicional para ratificarlos o descartarlos y se deja como evidencia los informes preliminares y finales de la auditoria.</t>
  </si>
  <si>
    <t>El equipo auditor</t>
  </si>
  <si>
    <t>cada vez que ejecuta una auditoria de aseguramiento</t>
  </si>
  <si>
    <t>comunicación a los auditados con los resultados obtenidos del trabajo para corroborar la pertinencia de las observaciones.</t>
  </si>
  <si>
    <t>Seguimiento primera línea de defensa: De acuerdo con el Plan Anual de Auditoría, actualmente se encuentran desarrollándose dos (2) auditorias (Auditoría Interna al Proyecto 7814 - Gestión Ambiental y Desarrollo Rural” y “Auditoría Interna al Sistema de Seguridad y Salud en el Trabajo en la Secretaria Distrital de Ambiente), de las cuales se están surtiendo las etapas de planificación, las reuniones de resultados preliminares y cierre aún no se ha generado.</t>
  </si>
  <si>
    <t>Seguimiento segunda linea de defensa: De acuerdo al Plan Anual de Auditorías aprobado, no se ha requerido la aplicación del control, puesto que las dos auditorias vigentes no han surtido la etapa de reunión de cierre de auditoría. Se hace el seguimiento extemporáneo por cambios en Isolución y como evidencia se carga el lineamiento establecido.</t>
  </si>
  <si>
    <t>Recibir dadivas o incentivos</t>
  </si>
  <si>
    <t>Informe que cumpla con el objetivo definido.</t>
  </si>
  <si>
    <t>Seguimiento segunda linea de defensa: De acuerdo al Plan Anual de Auditorías aprobado, no se ha requerido la aplicación del control, puesto que las dos auditorias vigentes no han surtido la etapa de elaboración del informe. Se pone fecha extemporanea por lineamientos del SIG en cuanto a que no se evidencia el cargue en la fecha prevista (Adjunto evidencia)</t>
  </si>
  <si>
    <t>COM 2019-8</t>
  </si>
  <si>
    <t>COMUNICACIONES (2019)</t>
  </si>
  <si>
    <t>Posibilidad de manipular y ocultar información asociada a la publicación en los canales de comunicación dispuestos por la entidad, que no corresponda a la realidad institucional a los grupos de interés en beneficio propio o de un particular.</t>
  </si>
  <si>
    <t>Pérdida de imagen, reputación, credibilidad y confianza institucional.,Desinformación a los grupos de interés.,Investigaciones administrativas, disciplinarias, penales o fiscales.,Sanciones disciplinarias, penales o fiscales por los actos de corrupción que cometan las personas vinculadas a la entidad.</t>
  </si>
  <si>
    <t>Planear, asesorar y ejecutar de manera permanente estrategias de comunicación interna y externa para divulgar y visibilizar el quehacer de la Secretaría Distrital de Ambiente a los grupos de interés, mediante la ejecución del plan de comunicaciones, contribuyendo al posicionamiento de la imagen institucional como autoridad ambiental en el Distrito Capital.</t>
  </si>
  <si>
    <t>Conflictos de interés al modificar, sustraer o adicionar información para publicar en los medios de comunicación de la SDA. Recepción de dádivas o posibles sobornos. Influencia o presiones de terceros. No atender los lineamientos previamente establecidos conforme al protocolo de la Oficina Asesora de Comunicaciones.</t>
  </si>
  <si>
    <t>COM-C01</t>
  </si>
  <si>
    <t>El Jefe de la Oficina de Comunicaciones, cada vez que se va a publicar información en los diferentes canales internos y/o externos de la entidad, verifica el contenido de la misma, conforme los lineamientos establecidos en la OAC, contenidos en el instructivo de comunicación interna, código: PE02-PR02-INS1 e instructivo de comunicación externa, código: PE02-PR01-INS1; de igual manera antes de cada publicación del producto comunicacional, este da su aprobación final por medio del Whatsapp del equipo de comunicaciones, informando en que medio se realizará la publicación. En caso de encontrar errores y/o inconsistencias en la información, se notificará al periodista por el mismo medio, con el fin de realizar los ajustes pertinentes, y así dar continuación a la divulgación. Como evidencia queda las capturas de pantalla del chat de WhatsApp de la Oficina de Comunicaciones donde se da aprobación final para la publicación de la información en los canales institucionales.</t>
  </si>
  <si>
    <t>Acciones para Abordar Riesgos #544</t>
  </si>
  <si>
    <t>Andrés Fabián Contento Muñoz</t>
  </si>
  <si>
    <t>Informar a las autoridades la ocurrencia del hecho. Revisar el mapa de riesgos de corrupción. Verificar si se tomaron las acciones y se actualizó el mapa de riesgos. Llevar a cabo un monitoreo permanente. Iniciar los procesos disciplinarios pertinentes. Corregir y/o publicar la información por los mismos canales que se divulgó la información. Si la información errada fue ampliamente divulgada, se explica el error y se solicita la corrección por cada medio para ser divulgada nuevamente. Informar a la segunda y tercera línea de defensa sobre el hecho encontrado.</t>
  </si>
  <si>
    <t>El Jefe de la Oficina de Comunicaciones.</t>
  </si>
  <si>
    <t>Cada vez que se va a publicar información en los diferentes canales internos y/o externos de la entidad.</t>
  </si>
  <si>
    <t>En caso de encontrar errores y/o inconsistencias en la información, se notificará al periodista.</t>
  </si>
  <si>
    <t>Las capturas de pantalla del chat de WhatsApp de la Oficina de Comunicaciones donde se da aprobación final.</t>
  </si>
  <si>
    <t>La emergencia sanitaria declarada por la COVID-19 ha conllevado a la implementación de nuevas modalidades de trabajo como la alternancia entre el trabajo en casa y en las instalaciones de la Secretaría de Ambiente. En ese sentido la Oficina Asesora de Comunicaciones se ha adaptado a los nuevos retos y desafíos para innovar y atender las necesidades y requerimientos de las diferentes dependencias en materia de comunicación, teniendo como soporte plataformas tecnológicas como WhatsApp y el correo institucional, de las que disponen los colaboradores de la OAC para realizar el proceso de retroalimentación y verificación de la información institucional. Durante el primer cuatrimestre del año 2024, la Oficina Asesora de Comunicaciones ejecutó el control a los riesgos del proceso de comunicaciones, conforme con los criterios establecidos. El control al riesgo de corrupción denominado: “Posibilidad de manipular y ocultar información asociada a la publicación en los canales de comunicación dispuestos por la entidad, que no corresponda a la realidad institucional a los grupos de interés en beneficio propio o de un particular.” se llevó a cabo en primera línea por el jefe de la Oficina Asesora de Comunicaciones; cada vez que se va a publicar información en los diferentes canales internos y/o externos de la entidad, se verifica el contenido de la misma, conforme los lineamientos establecidos en la OAC, seguido de esto, da su aprobación final por medio del WhatsApp del equipo de comunicaciones, informando en que medio se realizará la publicación. En caso de encontrar errores y/o inconsistencias en la información, se notificará al periodista por el mismo medio, con el fin de realizar los ajustes pertinentes, y así dar continuación a la divulgación. Como evidencia queda las capturas de pantalla del chat de WhatsApp de la Oficina de Comunicaciones donde se da aprobación final para la publicación de la información en los canales institucionales. El resultado de este control evidencia que la OAC acompañó hasta el final de la divulgación del producto comunicacional, con el fin de evitar que se presenten errores e imprecisiones en su contenido. Con lo anterior, certifico que toda la información que se publicó en los distintos canales de comunicación de la SDA, van aprobados por parte del jefe de comunicaciones. Con esto se evidenció que el proceso de comunicaciones ejecutó de forma adecuada los controles para minimizar los riesgos, a partir del trabajo articulado las diferentes dependencias de la entidad. En ese sentido, se determinó que el riesgo de corrupción identificado por el proceso “Posibilidad de manipular y ocultar información asociada a la publicación en los canales de comunicación dispuestos por la entidad, que no corresponda a la realidad institucional a los grupos de interés en beneficio propio o de un particular.”, no se materializó en el primer cuatrimestre de 2024.</t>
  </si>
  <si>
    <t>Seguimiento al control, segunda linea de defensa, primer cuatrimestre. Se evidencia el cumplimiento del control con los soportes, en los cuales se verifica en el chat del equipo de comunicaciones, la retroalimentaciòn entre el equipo para el diseño hasta obtener la respectiva aprobaciòn por parte del Jefe de Comunicaciones, para la publicacion en los diferentes medios de comunicacion de la SDA. El riesgo no se materializo.</t>
  </si>
  <si>
    <t>Deysi Milena Medina Robayo</t>
  </si>
  <si>
    <t>Mónica Ceferino Giraldo</t>
  </si>
  <si>
    <t>Seguimiento tercera línea de defensa: Se evidenció que el riesgo no se encuentra identificado como lo establece la Guía para la administración del riesgo y el diseño de controles en entidades públicas, versión 6 (impacto, causa inmediata y causa raíz). En los anexos se encontró que el jefe de la OCI certifica en forma expresa que el riesgo no se materializó en el primer cuatrimestre de la vigencia 2024. Se recomienda revisar el riesgo, estructurarlo como lo indica la guía y posteriormente ajustar el control.</t>
  </si>
  <si>
    <t>Sara Stella Moyano Melo</t>
  </si>
  <si>
    <t>DE 2019-10</t>
  </si>
  <si>
    <t>DIRECCIONAMIENTO ESTRATÉGICO (2019)</t>
  </si>
  <si>
    <t>Posibilidad de que se favorezcan intereses particulares o se oculte o manipule la información, en la orientación y seguimiento a la gestión de los proyectos de inversión, con el fin de obtener algún beneficio a nombre propio o de terceros.</t>
  </si>
  <si>
    <t>Pérdida de imagen, reputación, credibilidad y confianza institucional.,Investigaciones administrativas, disciplinarias, penales o fiscales,Sanciones disciplinarias, penales o fiscales por los actos de corrupción que cometan las personas vinculadas a la entidad</t>
  </si>
  <si>
    <t>Orientar estratégicamente el desarrollo institucional de la SDA a través de la formulación de mecanismos y herramientas de planeación, ejecución, seguimiento y monitoreo de los componentes de la gestión institucional para el logro de los objetivos y metas de la vigencia, bajo los principios de eficiencia del gasto público y modernización institucional.</t>
  </si>
  <si>
    <t>20-Catastrófico</t>
  </si>
  <si>
    <t>Extrema</t>
  </si>
  <si>
    <t>-Intereses propios o presiones externas y conflicto de interés en los procesos de toma de decisiones para alterar resultados de la ejecución institucional. -Información manipulada, generada y enviada por las dependencias que no se ajuste a la realidad de la gestión institucional. -Utilización de soportes o evidencias no correspondientes a la gestión institucional. -Discrecionalidad para la toma de decisiones en grupos restringidos de servidores. -Recepción de dádivas o posibles sobornos. -Vulnerabilidad en las herramientas sistematizadas para la planeación de la inversión y planeación estratégica.</t>
  </si>
  <si>
    <t>DE-1-C1</t>
  </si>
  <si>
    <t>El Subdirector de Proyectos y Cooperación Internacional, gestiona el fortalecimiento, actualización y puesta en operación del componente de proyectos de la herramienta SIPSE como fuente única en la gestión de información de los proyectos en la SDA para que las gerencias de proyecto carguen mensualmente la información al sistema quedando como evidencia, los reportes generados por la herramienta sobre el registro de información. En caso de encontrar alguna inconsistencia se solicitará los ajustes correspondientes a través de comunicación oficial.</t>
  </si>
  <si>
    <t>Acciones para Abordar Riesgos #565</t>
  </si>
  <si>
    <t>Ana Lucia Quintero Mojica</t>
  </si>
  <si>
    <t>1. Informar de manera inmediata a las partes interesadas, a la alta gerencia, así como a los entes de control o autoridades competentes sobre la situación presentada. 2. Informar a la segunda y tercera línea de defensa sobre el hecho encontrado. 3. Análisis documentado de las causas que dieron origen a la materialización del riesgo. 4. Identificar la necesidad de adoptar nuevos controles o fortalecer los actuales.</t>
  </si>
  <si>
    <t>El Subdirector de Proyectos y Cooperación Internacional.</t>
  </si>
  <si>
    <t>Periódicamente</t>
  </si>
  <si>
    <t>En caso de encontrar alguna inconsistencia se solicitará los ajustes correspondientes a través de comunicación oficial.</t>
  </si>
  <si>
    <t>Los reportes generados por la herramienta sobre el registro de información SIPSE, comunicación oficial.</t>
  </si>
  <si>
    <t>SEGUIMIENTO SEGUNDA LÍNEA DE DEFENSA: Teniendo en cuenta los tiempos establecidos en la Política de riesgos V7 y socializados en el memorando 2024IE77835 del 11 de abril del 2024, para realizar los monitoreos y seguimientos a los riesgos por la diferentes líneas de defensa, a la fecha 29 de abril de 2024, día en el que vence el plazo para que la segunda línea realice el seguimiento correspondiente al primer cuatrimestre del 2024, se observa que la primera línea de defensa, no realizó el monitoreo al control establecido para este riesgo, correspondiente al periodo en mención, tampoco se evidencia anexos adjuntos, imposibilitando a la segunda línea, el análisis de la ejecución del mismo e inferir si el riesgo se materializó o no.</t>
  </si>
  <si>
    <t>Daniela Steffani Otalvaro Muñoz</t>
  </si>
  <si>
    <t xml:space="preserve">TERCERA LÍNEA DE DEFENSA: Se identificó: 1. La denominación del riesgo, no denomina el impacto que el riesgo genera, y tampoco específica la causa raíz e inmediata por la cual se genera el riesgo; por tanto, se recomienda revisar la pertinencia del riesgo frente a su redacción, dando cumplimiento a los lineamientos establecidos por el DAFP, en la Guía para la Administración del Riesgo y el diseño de controles en entidades públicas - Versión 6. 2. La redacción del control: El subdirector de Proyectos y Cooperación Internacional, gestiona el fortalecimiento, actualización y puesta en operación del componente de proyectos de la herramienta SIPSE como fuente única en la gestión de información de los proyectos en la SDA para que las gerencias de proyecto carguen mensualmente la información al sistema quedando como evidencia, los reportes generados por la herramienta sobre el registro de información. En caso de encontrar alguna inconsistencia se solicitará los ajustes correspondientes a través de comunicación oficial. No cumple con las condiciones establecidas en la Guía para la Administración del Riesgo y el diseño de controles en entidades públicas - Versión 6; toda vez que, no se identifica la Acción específica del control, respecto a la forma en que se controla el posible favorecimiento de intereses particulares, o se oculte o se manipule la información; de igual forma, no se identifican las acciones a desarrollar en caso de desviación, ni los registros generados, que complementan el control. 3. No se realizó monitoreo al control del riesgo, por parte de la primera línea de defensa, evidenciando el incumplimiento de la Política de Administración de Riesgos de la SDA. </t>
  </si>
  <si>
    <t>Angela Andrea Millán Grijalba</t>
  </si>
  <si>
    <t>ECS 2019-17</t>
  </si>
  <si>
    <t>EVALUACIÓN, CONTROL Y SEGUIMIENTO (2019)</t>
  </si>
  <si>
    <t>Posibilidad de afectación reputacional al encontrar profesionales que favorecen a un tercero en el otorgamiento de permisos y trámites ambientales sin el cumplimiento de los requisitos legales.</t>
  </si>
  <si>
    <t>Favorecer a un tercero en el otorgamiento de permisos y trámites ambientales sin el cumplimiento de los requisitos legales.,Sanciones de tipo disciplinario,Afectación a los derechos de los otros usuarios,Deterioro de la imagen institucional.</t>
  </si>
  <si>
    <t>Adelantar los procesos técnico – jurídicos necesarios para la Evaluación Control y Seguimiento Ambiental, a través de la implementación de los procedimientos establecidos, a las actividades que pueden tener incidencia sobre los recursos naturales y el medio ambiente con el fin de contribuir al cumplimiento de las regulaciones que en materia ambiental sean aplicables al Distrito a partir de la normatividad vigente.</t>
  </si>
  <si>
    <t>Profesionales que reciban dádivas o se encuentren inmersos en conflicto de interés Discrecionalidad para la gestión de trámites y servicios (sin protocolos o procedimientos de atención) Desconocimiento de los procedimientos y protocolos de atención para la gestión de los trámites y servicios por parte de los servidores públicos.</t>
  </si>
  <si>
    <t>ECS-17-C1</t>
  </si>
  <si>
    <t>El profesional asignado para la revisión del trámite deberá confrontar la información reportada contra los requisitos de norma</t>
  </si>
  <si>
    <t>Acciones para Abordar Riesgos #586</t>
  </si>
  <si>
    <t>Gladys Emilia Rodríguez Pardo</t>
  </si>
  <si>
    <t>Analizar causas . Analizar el impacto en caso de la materialización. . Informar a la segunda y tercera línea de defensa sobre el hecho encontrado. . Ajustar controles establecidos inicialmente.</t>
  </si>
  <si>
    <t>El profesional asignado para la revisión del trámite.</t>
  </si>
  <si>
    <t>Cada vez que se revise el trámite.</t>
  </si>
  <si>
    <t>Deberá confrontar la información reportada contra los requisitos de norma.</t>
  </si>
  <si>
    <t>Las evidencias establecidas en la revisión del trámite.</t>
  </si>
  <si>
    <t>Se realiza la revisión de las solicitudes de trámites de permisos y registros dentro de cada una de las subdirecciones (SSFFS,SCASP, SRHS, SCAAV) y DCA pertenecientes al proceso de ECyS; verificando el cumplimiento normativo y se da respuesta a través de oficio (si incumple) o con la emisión del respectivo acto administrativo, concepto técnico o registro (si cumple). El siguiente Link es el enlace de la carpeta de evidencias, pues el sistema no me ha permitido cargar todos los soportes.https://drive.google.com/drive/folders/1glx_S9J5Bsiy6ExsSvZVnzH5shxK10uq</t>
  </si>
  <si>
    <t xml:space="preserve">Como seguimiento por parte de la segunda línea de defensa, se validó la información cargada en ISOLUCIÓN, observando actas de reunión aclaratorias referentes al trámite de Publicidad Exterior Visual – PEV, con sus respectivos listados de asistencia. Igualmente, se observó información consolidada correspondientes a trámites de la DCA, SCASP, SCAAV y SSFFS. El link de evidencias compartido por la primera línea de defensa, no se pudo validar debido que el acceso fue denegado. </t>
  </si>
  <si>
    <t>Ana Maria Sanabria Rodriguez</t>
  </si>
  <si>
    <t>Gonzalo Sanabria Rodriguez</t>
  </si>
  <si>
    <t>Seguimiento tercera línea de defensa: En la descripción del riesgo no se identificó la causa raíz (es la causa principal o básica y corresponde a las razones por la cuales se presenta el riesgo, son la base para la definición de controles en la etapa de valoración del riesgo). Por lo tanto se recomienda ajustar el riesgo y los controles, de acuerdo con Guía para la Administración del Riesgo y el diseño de controles en entidades públicas, Versión 6.</t>
  </si>
  <si>
    <t>ECS 2019-18</t>
  </si>
  <si>
    <t>Posibilidad de afectación reputacional por manipulación indebida de la información favoreciendo a terceros durante la visita técnica, en actividades de Control y Evaluación para el trámite de Registro de Publicidad Exterior Visual --PEV.</t>
  </si>
  <si>
    <t>ECS-18-C1</t>
  </si>
  <si>
    <t>El profesional asignado realiza el reparto mensualmente de las solicitudes y trámites a través del aplicativo Forest de forma aleatoria.</t>
  </si>
  <si>
    <t>Acciones para Abordar Riesgos #589</t>
  </si>
  <si>
    <t>El profesional asignado realiza el reparto</t>
  </si>
  <si>
    <t>Mensualmente</t>
  </si>
  <si>
    <t>Realiza el reparto mensualmente de las solicitudes y trámites a través del aplicativo Forest de forma aleatoria.</t>
  </si>
  <si>
    <t>Se realiza la asignación de los procesos de trámite de PEV a través del sistema Forest, de forma aleatoria a los encargados del equipo PEV de la subdirección SCAAV, para su gestión. Se adjunta base soporte de asignación con responsable. El siguiente Link es el enlace de la carpeta de evidencias, pues el sistema no me ha permitido cargar todos los soportes: https://drive.google.com/drive/folders/1glx_S9J5Bsiy6ExsSvZVnzH5shxK10uq</t>
  </si>
  <si>
    <t xml:space="preserve">Como seguimiento por parte de la segunda línea de defensa, se observó la información cargada en ISOLUCIÓN, referente a la base de asignación con responsables de los procesos del trámite de Publicidad Exterior Visual – PEV de la SCAAV. Se informa que el link de evidencias compartido por la primera línea de defensa, no se pudo validar debido que el acceso fue denegado. </t>
  </si>
  <si>
    <t>ECS 2019-19</t>
  </si>
  <si>
    <t>Posibilidad de afectación reputacional por manipulación indebida de la información favoreciendo a terceros durante la visita técnica, en actividades de Control y Evaluación para el trámite de Permiso de vertimientos</t>
  </si>
  <si>
    <t>ECS-19-C1</t>
  </si>
  <si>
    <t>El profesional asignado realiza el reparto mensualmente de las solicitudes y trámites a través del aplicativo Forest de forma aleatoria</t>
  </si>
  <si>
    <t>Acciones para Abordar Riesgos #590</t>
  </si>
  <si>
    <t>El profesional asignado</t>
  </si>
  <si>
    <t>Realiza el reparto mensualmente de las solicitudes y trámites a través del aplicativo Forest de forma aleatoria</t>
  </si>
  <si>
    <t>Se realiza la asignación de los procesos de trámite de vertimientos a través del sistema Forest, de forma aleatoria a los encargados del equipo Autorizaciones de la subdirección SRHS, para su gestión. Se adjunta como soporte la relación de asignación de trámites asociados a las actividades de control, evaluación, seguimiento y otros para lo referente a permiso de vertimientos la Subdirección del Recurso Hídrico y del Suelo, junto a su responsable. El siguiente Link es el enlace de la carpeta de evidencias, pues el sistema no me ha permitido cargar todos los soportes: https://drive.google.com/drive/folders/1glx_S9J5Bsiy6ExsSvZVnzH5shxK10uq</t>
  </si>
  <si>
    <t>Como seguimiento por parte de la segunda línea de defensa, se observó la información cargada en ISOLUCIÓN, referente a la base de asignación con responsables de trámites asociados a las actividades de control, evaluación, seguimiento y otros, para permiso de vertimientos. Se informa que el link de evidencias compartido por la primera línea de defensa, no se pudo validar debido que el acceso fue denegado.</t>
  </si>
  <si>
    <t>ECS 2019-20</t>
  </si>
  <si>
    <t>Posibilidad de afectación reputacional por manipulación indebida de la información favoreciendo a terceros durante la visita técnica, en actividades de Control y Evaluación para el trámite de Licenciamiento ambiental</t>
  </si>
  <si>
    <t>ECS-20-C1</t>
  </si>
  <si>
    <t>El profesional asignado realiza el reparto mensualmente de las solicitudes y tramites a través del aplicativo Forest de forma aleatoria.</t>
  </si>
  <si>
    <t>Acciones para Abordar Riesgos #591</t>
  </si>
  <si>
    <t>Realiza el reparto mensualmente de las solicitudes y tramites a través del aplicativo Forest de forma aleatoria.</t>
  </si>
  <si>
    <t>Se realiza reparto de las solicitudes de Evaluación de Licencia Ambiental de forma aleatoria para su trámite al equipo de Licencias Ambientales de la DCA. Se realiza seguimiento al cumplimiento de cada una de las etapas del trámite en la herramienta elaborada para ello. Se adjunta la Base asignación Forest y Drive Evaluación Licenciamiento Ambiental. El siguiente Link es el enlace de la carpeta de evidencias, pues el sistema no me ha permitido cargar todos los soportes: https://drive.google.com/drive/folders/1glx_S9J5Bsiy6ExsSvZVnzH5shxK10uq</t>
  </si>
  <si>
    <t xml:space="preserve">Como seguimiento por parte de la segunda línea de defensa, se observó la información cargada en ISOLUCIÓN referente a la base de asignación de solicitudes para el trámite de Evaluación de Licencia Ambiental, e igualmente, se visualizó el consolidado correspondiente a otros trámites asignados a través del aplicativo forest de la SDA. Se informa que el link de evidencias compartido por la primera línea de defensa, no se pudo validar debido a que el acceso fue denegado. </t>
  </si>
  <si>
    <t>ECS 2019-21</t>
  </si>
  <si>
    <t>Posibilidad de afectación reputacional por manipulación indebida de la información favoreciendo a terceros durante la visita técnica, en actividades de Control y Evaluación para el trámite de Concesión de aguas subterráneas.</t>
  </si>
  <si>
    <t>ECS-21-C1</t>
  </si>
  <si>
    <t>El profesional asignado realiza el reparto mensualmente de las solicitudes y trámites a traves del aplicativo Forest de forma aleatoria.</t>
  </si>
  <si>
    <t>Acciones para Abordar Riesgos #592</t>
  </si>
  <si>
    <t>Realiza el reparto mensualmente de las solicitudes y trámites a traves del aplicativo Forest de forma aleatoria.</t>
  </si>
  <si>
    <t>Se realiza la asignación de los procesos de trámite de Conseción de Aguas Subterráneas a través del sistema Forest, de forma aleatoria a los encargados del equipo Aguas Subterráneas de la subdirección SRHS, para su gestión. Se adjunta como soporte la relación de asignación de trámites asociados a las actividades de control, evaluación, seguimiento y otros para lo referente al manejo de aguas subterráneas de la Subdirección del Recurso Hídrico y del Suelo, junto a su responsable. El siguiente Link es el enlace de la carpeta de evidencias, pues el sistema no me ha permitido cargar todos los soportes: https://drive.google.com/drive/folders/1glx_S9J5Bsiy6ExsSvZVnzH5shxK10uq</t>
  </si>
  <si>
    <t>Como seguimiento por parte de la segunda línea de defensa, se observó la información cargada en ISOLUCIÓN referente a la base de asignación del trámite de Concesión de Aguas Subterráneas de la SRHS. Se informa que el link de evidencias compartido por la primera línea de defensa, no se pudo validar debido a que el acceso fue denegado.</t>
  </si>
  <si>
    <t>ECS 2019-22</t>
  </si>
  <si>
    <t>Posibilidad de afectación reputacional por manipulación indebida de la información favoreciendo a terceros durante la visita técnica, en actividades de Control y Evaluación para el trámite de Permiso o autorización para aprovechamiento forestal de árboles aislados.</t>
  </si>
  <si>
    <t>ECS-22-C1</t>
  </si>
  <si>
    <t>El profesional asignado realiza el reparto mensualmente de las solicitudes y tramites a traves del aplicativo Forest de forma aleatoria.</t>
  </si>
  <si>
    <t>Acciones para Abordar Riesgos #593</t>
  </si>
  <si>
    <t>Realiza el reparto mensualmente de las solicitudes y tramites a traves del aplicativo Forest de forma aleatoria.</t>
  </si>
  <si>
    <t>Se realiza la asignación de los procesos de trámite de de Permiso o autorización para aprovechamiento forestal de árboles aislados a través del sistema Forest, de forma aleatoria a los encargados del equipo Silvicultura de la subdirección SSFFS, para su gestión. Se adjunta base soporte de asignación con responsable. El siguiente Link es el enlace de la carpeta de evidencias, pues el sistema no me ha permitido cargar todos los soportes: https://drive.google.com/drive/folders/1glx_S9J5Bsiy6ExsSvZVnzH5shxK10uq</t>
  </si>
  <si>
    <t>Como seguimiento por parte de la segunda línea de defensa, se observó la información cargada en ISOLUCIÓN referente a la base de asignación con responsables del trámite de Permiso o autorización para aprovechamiento forestal de árboles aislados de la SSFFS. Se informa que el link de evidencias compartido por la primera línea de defensa, no se pudo validar debido a que el acceso fue denegado.</t>
  </si>
  <si>
    <t>ECS 2019-23</t>
  </si>
  <si>
    <t>Posibilidad de afectación reputacional por manipulación indebida de la información favoreciendo a terceros durante la visita técnica, en actividades de Control y Evaluación para el trámite de Auto Declaración por Impacto y Concepto Previo Ambiental para Trámite de Licenciamiento Urbanístico y Actos de Reconocimiento de Usos Industriales.</t>
  </si>
  <si>
    <t>ECS-23-C1</t>
  </si>
  <si>
    <t>-El profesional asignado realiza el reparto mensualmente de las solicitudes y trámites a través del aplicativo Forest de forma aleatoria.</t>
  </si>
  <si>
    <t>Acciones para Abordar Riesgos #594</t>
  </si>
  <si>
    <t>Se realiza la asignación de los procesos de trámite de Auto Declaración por Impacto y Concepto Previo Ambiental para Trámite de Licenciamiento Urbanístico y Actos de Reconocimiento de Usos Industriales, a través del sistema Forest, de forma aleatoria a los encargados del equipo de Infraestructura de la subdirección SCASP, para su gestión. Se adjunta base soporte de asignación con responsable. El siguiente Link es el enlace de la carpeta de evidencias, pues el sistema no me ha permitido cargar todos los soportes: https://drive.google.com/drive/folders/1glx_S9J5Bsiy6ExsSvZVnzH5shxK10uq</t>
  </si>
  <si>
    <t>Como seguimiento por parte de la segunda línea de defensa, se observó la información cargada en ISOLUCIÓN referente al reparto de procesos para el trámite de Auto Declaración por Impacto y Concepto Previo Ambiental para el Licenciamiento Urbanístico y Actos de Reconocimiento de Usos Industriales de la SCASP. El link de evidencias compartido por la primera línea de defensa, no se pudo validar debido a que el acceso fue denegado.</t>
  </si>
  <si>
    <t>GAd. 2019-14</t>
  </si>
  <si>
    <t>GESTIÓN ADMINISTRATIVA (2019)</t>
  </si>
  <si>
    <t>Posibilidad de pérdida o hurto de elementos por parte de algún funcionario o contratista de la entidad para beneficio propio o de terceros, aprovechando el acceso a los mismos y afectando la ejecución de los procesos.</t>
  </si>
  <si>
    <t>Detrimento patrimonial,Investigaciones administrativas y disciplinarias</t>
  </si>
  <si>
    <t>Garantizar una gestión administrativa, eficiente, eficaz y de calidad a través de la ejecución del presupuesto asignado, desarrollando los planes y programas ambientales institucionales y de apoyo mediante la gestión de elementos de consumo y devolutivos manejados desde almacén y administración de transportes incluido el mantenimiento vehicular, con el fin de apoyar el funcionamiento y cumplimiento de la misión institucional de la Secretaría Distrital de Ambiente para la vigencia.</t>
  </si>
  <si>
    <t>4-(B) Probable</t>
  </si>
  <si>
    <t>Recepción de dádivas o posibles sobornos. Conflicto de interés.</t>
  </si>
  <si>
    <t>GAd-1-C1</t>
  </si>
  <si>
    <t>El(la) Director(a) de Gestión Corporativa anualmente ordena el gasto para la contratación de las pólizas que aseguran la totalidad de los bienes de la entidad. En caso de siniestro se debe informar al profesional responsable de la Dirección de Gestión Corporativa aportando las evidencias que correspondan para gestionar ante la Aseguradora la reposición del bien.</t>
  </si>
  <si>
    <t>Acciones para Abordar Riesgos #555</t>
  </si>
  <si>
    <t>Guiomar Patricia Gil Ardila</t>
  </si>
  <si>
    <t>1. Informar de manera inmediata a las partes interesadas, a la alta gerencia o autoridades competentes sobre la situación presentada. 2. Informar a la segunda y tercera línea de defensa sobre el hecho encontrado. 3. Análisis documentado de las causas que dieron origen a la materialización del riesgo. 4. Identificar la necesidad de adoptar nuevos controles o fortalecer los actuales.</t>
  </si>
  <si>
    <t>El(la) Director(a) de Gestión Corporativa</t>
  </si>
  <si>
    <t>Anualmente ordena el gasto para la contratación de las pólizas que aseguran la totalidad de los bienes de la entidad.</t>
  </si>
  <si>
    <t>En caso de siniestro se debe informar al profesional responsable de la Dirección de Gestión Corporativa aportando las evidencias que correspondan para gestionar ante la Aseguradora la reposición del bien.</t>
  </si>
  <si>
    <t>Ordenamiento del gasto.</t>
  </si>
  <si>
    <t xml:space="preserve">Primera Línea de defensa: En el presente cuatrimestre se reportó a la Dirección de Gestión Corporativa la perdida por hurto de 4 bienes, el área de almacén procedió a realizar las actualizaciones respectivas y notificar al supervisor del contrato de aseguramiento de los bienes para los fines pertinentes asi como el reporte a la Oficina de Control Interno Disciplinario. Evidencias Anexo 1 SE MATERIALIZÓ EL RIESGO </t>
  </si>
  <si>
    <t>Seguimiento segunda línea de defensa 1er cuatrimestre 2024: Teniendo en cuenta el reporte de la primera línea de defensa, el área de almacén reportó la pérdida o hurto de 4 bienes a la Oficina de Control Disciplinario mediante comunicación oficial para las investigaciones respectivas, por lo anterior se evidencia la materialización del riesgo, sin embargo no se reportó a la segunda y tercera línea de defensa de este hecho, se recomienda hacerlo al momento cuando se evidencie lo anterior. Adicionalmente, es importante adjuntar las evidencias que correspondan, sobre la gestión ante la aseguradora de la reposición de los bienes. El reporte de la primera línea se realizó en los tiempos establecidos en la Política de Administración de Riesgos.</t>
  </si>
  <si>
    <t>Deisy Soler Durán</t>
  </si>
  <si>
    <t>Seguimiento 3ª Línea de defensa: De acuerdo con lo informado por la primera línea de defensa, y el seguimiento realizado por la segunda línea de defensa, se observó que durante el primer cuatrimestre el área de almacén reportó la pérdida o hurto de 4 bienes a la Oficina de Control Disciplinario mediante comunicación oficial para las investigaciones respectivas, sin embargo a la fecha no se evidencia, soporte de implementación de plan de contingencia de acuerdo con lo establecido en el Procedimiento: Administración de riesgos , Código: PE03-PR02, versión: 21, especialmente lo contenido en el numeral 7. RESPONSABILIDAD Y AUTORIDAD, en donde se indica que es responsabilidad del Profesional Universitario Profesional Especializado-Enlace SIG “Informar la materialización de los riesgos y el estado de implementación del plan de contingencia”, toda vez que, no se evidencian soportes de implementación de plan de contingencia alguno, relacionado con la perdida de bienes reportada, se recomienda al proceso definir de manera prioritaria el respectivo plan de contingencia y dar cumplimiento a las acciones establecidas en el procedimiento y la política de gestión de riesgos de la entidad</t>
  </si>
  <si>
    <t>Falta de control en el manejo del inventario de la entidad.</t>
  </si>
  <si>
    <t>GAd-1-C2</t>
  </si>
  <si>
    <t>Los profesionales del área del almacén anualmente realizan la toma física de inventario con el fin de verificar el estado de los bienes y faltantes. En caso de encontrar bienes en mal estado, se le solicita al área responsable que tramite la baja y en caso de que haya un faltante se le solicita los documentos que soporten la pérdida o hurto.</t>
  </si>
  <si>
    <t>Los profesionales del área del almacén</t>
  </si>
  <si>
    <t>Anualmente realizan la toma física de inventario con el fin de verificar el estado de los bienes y faltantes.</t>
  </si>
  <si>
    <t>En caso de encontrar bienes en mal estado, se le solicita al área responsable que tramite la baja y en caso de que haya un faltante se le solicita los documentos que soporten la pérdida o hurto.</t>
  </si>
  <si>
    <t>Toma física de inventario</t>
  </si>
  <si>
    <t>Para el presente cuatrimestre no se realizó comité de inventarios sin embargo atendiendo las sugerencias del último comité de inventarios de la vigencia 2023 que luego de cumplido el cronograma planteado para el proceso de verificación de bienes 2023, se implementó que aprovechando la terminación de contratos de prestaciones de servicio en los primeros meses de la vigencia 2024, por medio de las solicitudes paz y salvos se garantizara la verificación de los bienes pendientes, como resultado se ha logrado la verificación del 53,2% del total pendiente al 31 de diciembre. Evidencias Anexo 2</t>
  </si>
  <si>
    <t xml:space="preserve">Seguimiento segunda línea de defensa 1er cuatrimestre 2024: Teniendo en cuenta el reporte de la primera línea de defensa, para el presente periodo de reporte no se realizó la toma física de inventarios como se estableció en el control establecido para el riesgo, sin embargo se evidencia que los contratos de prestación de servicio han ido finalizando a lo largo de este periodo en la presente vigencia, a través de la solicitud de paz y salvo se ha ido realizando la verificación de los bienes, la primera linea adjunta una muestra de los formatos de toma física diligenciado, sin embargo se recomienda adjuntar un soporte que permita evidenciar que se ha realizado el avance en la verificación del 53,2% como se expresa en el seguimiento. El reporte de la primera línea se realizó en los tiempos establecidos en la Política de Administración de Riesgos. El riesgo se materializó. </t>
  </si>
  <si>
    <t>Seguimiento 3ª Línea de defensa De acuerdo con el reporte de primera y segunda línea de defensa, no se evidencia la realización por parte de los profesionales del área del almacén anualmente de la toma física de inventario con el fin de verificar el estado de los bienes y faltantes. Así mismo, dado el seguimiento registrado para el control GAd-1-C1, se evidenció la materialización del riesgo, por cuando se reportó la pérdida o hurto de 4 bienes a la Oficina de Control Disciplinario mediante comunicación oficial para las investigaciones respectivas, y teniendo en cuenta que a la fecha no se evidencia, soporte de implementación de plan de contingencia de acuerdo con lo establecido en el Procedimiento: Administración de riesgos , Código: PE03-PR02, versión: 21, especialmente lo contenido en el numeral 7. RESPONSABILIDAD Y AUTORIDAD, en donde se indica que es responsabilidad del Profesional Universitario Profesional Especializado-Enlace SIG “Informar la materialización de los riesgos y el estado de implementación del plan de contingencia”, se concluye que el control no es eficaz, toda vez que, no se evidencian soportes de implementación de plan de contingencia alguno, relacionado con la perdida de bienes reportada, por lo expuesto, se recomienda al proceso definir de manera prioritaria el respectivo plan de contingencia y dar cumplimiento a las acciones establecidas en el procedimiento y la política de gestión de riesgos de la entidad.</t>
  </si>
  <si>
    <t>GADR 2019-12</t>
  </si>
  <si>
    <t>GESTIÓN AMBIENTAL Y DESARROLLO RURAL (2019)</t>
  </si>
  <si>
    <t>Posibilidad de recibir o solicitar cualquier dádiva o beneficio a nombre propio o de un tercero, con el fin de agilizar, gestionar o impulsar trámites en el proceso de Gestión Ambiental y Desarrollo Rural.</t>
  </si>
  <si>
    <t>Investigaciones disciplinarias, administrativas, fiscales y penales.,Pérdida de imagen, reputación, credibilidad y confianza institucional.,Afectación al índice transparencia.</t>
  </si>
  <si>
    <t>Desarrollar la gestión ambiental permanentemente para la conservación, restauración, rehabilitación y recuperación de las áreas protegidas y de interés ambiental, así como el desempeño ambiental empresarial e institucional, la incorporación de lineamientos en los instrumentos de planeamiento urbano, la compensación por endurecimiento de zonas verdes, la gestión integral de residuos, la aprobación de incentivos tributarios y la promoción del uso y consumo sostenible de los recursos naturales mediante el desarrollo de los planes, programas y proyectos en el Distrito Capital</t>
  </si>
  <si>
    <t>Recepción de dádivas y conflicto de interés.</t>
  </si>
  <si>
    <t>GADR-1-C3</t>
  </si>
  <si>
    <t>El profesional asignado o quien haga sus veces por parte del proceso de Gestión Ambiental y Desarrollo Rural, solicitará mediante comunicación oficial a la DPSIA la revisión de los trámites del proceso Gestión Ambiental y Desarrollo Rural operando en la ventanilla virtual, con el fin de verificar los controles del sistema para el cargue de los requisitos aplicables para cada trámite. En caso de presentarse desviación se revisarán los trámites que requieran establecer los controles en el aplicativo correspondiente. Las evidencias del control son las siguientes: comunicación oficial, actas de reunión y relación de asistencia</t>
  </si>
  <si>
    <t>Acciones para Abordar Riesgos #556</t>
  </si>
  <si>
    <t>Diego Francisco Rubio Goyes</t>
  </si>
  <si>
    <t>1.Analizar causas 2.Analizar el impacto en caso de la materialización. 3.Informar a la segunda y tercera línea de defensa sobre el hecho encontrado. 4.Ajustar controles establecidos inicialmente.</t>
  </si>
  <si>
    <t>El profesional asignado o quien haga sus veces por parte del proceso de Gestión Ambiental y Desarrollo Rural.</t>
  </si>
  <si>
    <t>Periódicamente.</t>
  </si>
  <si>
    <t>En caso de presentarse desviación se revisarán los trámites que requieran establecer los controles en el aplicativo correspondiente.</t>
  </si>
  <si>
    <t>Comunicación oficial, actas de reunión y relación de asistencia.</t>
  </si>
  <si>
    <t xml:space="preserve">Conforme con el desarrollo de cuatro mesas de trabajo los días 23,27,28 y 29 de noviembre del año 2023, mesas de trabajo desarrolladas con cada uno de los responsables de los trámites del proceso a fin de verificar los controles del sistema para el cargue de los requisitos aplicables para cada uno de ellos y la reunión realizada con la DPSIA el 08 de noviembre del mismo año y el memorando remitido a esta dependencia 2023IE297783: “Solicitud revisión y ajustes del proceso de Gestión Ambiental y Desarrollo Rural relacionado con la ventanilla virtual de la SDA (En el marco del memorando 2023IE212751 del 27 de octubre del 2023)”, fueron realizadas las mesas de trabajo de gestión tecnológica con la profesional asignada por la DPSIA cuyo objetivo era realizar la revisión y ajustes pertinentes en la ventanilla virtual respecto a cada trámite de acuerdo con dichas revisiones. Las mesas de trabajo de gestión tecnológica fueron desarrolladas el 03/01/2024 para el registro de empresas transformadoras de residuos de envases y empaques, el 04/01/2024 trámite CECA, el 05/01/2024 programa uso racional de bolsas plásticas y acreditación o certificación en las inversiones en control, conservación y mejoramiento del medio ambiente. </t>
  </si>
  <si>
    <t>Seguimiento segunda línea de defensa 1er cuatrimestre 2024: Teniendo en cuenta el reporte de la primera línea de defensa, se observa que este control viene ejecutándose de manera eficaz y como quedó definido en el riesgo, ya que conforme a las mesas de trabajo previas realizadas la vigencia pasada con cada uno de los responsables de los trámites del proceso a fin de verificar los controles del sistema para para el cargue de los requisitos aplicables para cada uno de ellos, se realizaron en este periodo de reporte, mesas de trabajo con DPSIA con respecto a los trámites: registro de empresas transformadoras de residuos de envases y empaques, trámite CECA ,programa uso racional de bolsas plásticas y acreditación o certificación en las inversiones en control, conservación y mejoramiento del medio ambiente. Lo anterior se constata al revisar la evidencia adjunta, y adicionalmente importante mencionar que el reporte de la primera línea se realizó en los tiempos establecidos en la Política de Administración de Riesgos.</t>
  </si>
  <si>
    <t>Daniela Alejandra Rodriguez Gordillo</t>
  </si>
  <si>
    <t>TERCERA LÍNEA DE DEFENSA: Se identificaron los siguientes documentos: 1. Solicitud revisión y ajustes del proceso de Gestión Ambiental y Desarrollo Rural relacionado con la ventanilla virtual de la mediante radicado Forest 2023IE297783 del 15 de diciembre de 2023 , 2. Mesa de trabajo para validación al Registro de empresas transformadoras de residuos de envases y empaques en Bogotá D.C el 30 de enero de 2024, 3. Mesa de trabajo para Expedición de Certificado de Conservación Ambiental – CECA el 4 de enero de 2024, 4. Mesa de trabajo para Programa de Uso Racional de Bolsas Plásticas el 5 de enero de 2024, y 5. Acreditación o Certificación de las inversiones en control, conservación y mejoramiento del medio ambiente el 5 de enero de 2024. Por lo anterior, se observó documentos, actividades y registros que dan cuenta al cumplimiento del control. sin embargo, se sugiere validar periodicidad de las actividades y seguimientos.No se materializo el riesgo</t>
  </si>
  <si>
    <t>Leidy Johana Bonilla Gonzalez</t>
  </si>
  <si>
    <t>Influencia o presiones de terceros.</t>
  </si>
  <si>
    <t>GADR-1-C2</t>
  </si>
  <si>
    <t>El profesional asignado o quien haga sus veces por parte del proceso de Gestión Ambiental y Desarrollo Rural, gestionará mediante comunicación oficial a la Dirección de Gestión Corporativa, una capacitación semestral para el personal encargado de los trámites por parte del proceso en temas tales como: Política antisoborno, conflicto de interés, código integridad, entre otros. En caso de presentarse desviación asociada al no desarrollo de la capacitación o en su defecto, asociado a una baja participación de los convocados a esta, se reiterará la solicitud de reprogramación para su posterior ejecución. Las evidencias quedarán documentadas, comunicación oficial, acta de reunión y relación de asistencia y presentaciones.</t>
  </si>
  <si>
    <t>Semestral.</t>
  </si>
  <si>
    <t>En caso de presentarse desviación asociada al no desarrollo de la capacitación o en su defecto, asociado a una baja participación de los convocados a esta, se reiterará la solicitud de reprogramación para su posterior ejecución.</t>
  </si>
  <si>
    <t>Comunicación oficial, acta de reunión y relación de asistencia y presentaciones.</t>
  </si>
  <si>
    <t>Desde el proceso de Gestión Ambiental y Desarrollo Rural se remitió a la Dirección de Gestión Corporativa (DGC) el memorando 2023IE52777 “Solicitud capacitación relacionada con: Política antisoborno, conflicto de interés, código de integridad de la SDA” con fecha del 05/03/2024. A este, la DGC remite respuesta mediante el memorando 2024IE82711 del 16/04/2024, en el cual refiere: “En atención al memorando del asunto, mediante el cual solicita capacitación relacionada con política antisoborno, conflicto de intereses y código de integridad; de manera atenta me permito informarle que dicha capacitación se realizó conforme con lo establecido en el Plan Institucional de Capacitación PIC 2024. Esta jornada de capacitación se llevó a cabo el día miércoles 06 de marzo de 2024 y fue liderada por la Veeduría Distrital. Adicionalmente, desde el enlace del SIG se compartió la invitación al correo electrónico SIG-MIPG@ambientebogota.gov.co., para la participación de todas las dependencias. Así mismo, se realizó reunión con los enlaces SIG el día 16 de abril de 2024, con el fin de socializar los planes de acción para la vigencia 2024 en cuanto a conflicto de intereses y antisoborno. Adjunto las evidencias de socialización, la grabación y transcripción del chat ya están disponibles en el siguiente link https://drive.google.com/file/d/1Yf63P8ObxccDALLFTtbzxU-Sswe4pk76/view”. No obstante, en la reunión de socialización del 16 de abril, mencionada en dicha respuesta, los enlaces SIG del proceso de Gestión Ambiental y Desarrollo Rural, lograron comunicarse y coordinar con Adriana del Pilar Rodríguez, la ejecución de dicha capacitación para ser desarrollada el martes 23/04/2024 a través del link meet.google.com/rhv-cdmy-uqc a las 9:30 am, la cual tuvo una duración de dos horas y veinte minutos, finalizando a las 11:50 am. Teniendo en cuenta lo anterior, se permite evidenciar que para este I cuatrimestre del 2024 el control definido y ejecutado facilita determinar que no se materializó el riesgo, en relación a la posibilidad de recibir o solicitar cualquier dádiva o beneficio a nombre propio o de un tercero, con el fin de agilizar, gestionar o impulsar trámites en el proceso de Gestión Ambiental y Desarrollo Rural.</t>
  </si>
  <si>
    <t>Seguimiento segunda línea de defensa 1er cuatrimestre 2024: Teniendo en cuenta el reporte de la primera línea de defensa, se observa que este control viene ejecutándose de manera eficaz y como quedó definido en el riesgo, ya que los profesionales del proceso, desarrollaron con el apoyo de la Dirección de Gestión Corporativa, una capacitación al personal encargado de los trámites del proceso, en temas asociados a la integridad y prevención de la corrupción (política antisoborno, valores institucionales, código de integridad, conflicto de interés). Lo anterior se constata al revisar la evidencia adjunta, y adicionalmente importante mencionar que el reporte de la primera línea se realizó en los tiempos establecidos en la Política de Administración de Riesgos.</t>
  </si>
  <si>
    <t>TERCERA LÍNEA: Revisadas las evidencias y los reportes realizados, se observó que el proceso estableció capacitaciones en Política antisoborno, conflicto de interés y código integridad, como mecanismo de control para evitar la materialización del riesgo durante el I Cuatrimestre, no obstante, tal como lo indican en el reporte, las temáticas seleccionadas, hacen parte del PIC 2024 de la entidad, por lo tanto, el control se debe fortalecer, desde aquellas temáticas susceptibles a corrupción que no están vinculadas en el PIC y que requieren mayor profundización; así mismo, fortalecer la asistencia a estas capacitaciones y realizar seguimiento sobre la asistencia de los responsables y servidores vinculados al proceso y contar con herramientas de control como cronogramas que contengan fechas y temáticas a abordar durante la vigencia.</t>
  </si>
  <si>
    <t>Ausencia del lenguaje claro en los requisitos y descripción de los trámites.</t>
  </si>
  <si>
    <t>GADR-1-C1</t>
  </si>
  <si>
    <t>El profesional asignado o quien haga sus veces por parte del proceso de Gestión Ambiental y Desarrollo Rural, gestionará mediante comunicación oficial un taller semestral con el líder de racionalización de trámites de Servicio a la Ciudadanía de la SDA, enfocado al fortalecimiento del lenguaje claro, el cual será dirigido al personal encargado de los trámites del proceso de Gestión Ambiental y Desarrollo Rural, a cargo de la dependencias (SER y SEGAE), el cual será aplicado en la revisión de los trámites a fin prevenir la intervención terceros en la gestión de los mismos. En caso, de presentarse desviación en el lenguaje empleado en los trámites, se realizarán reuniones de revisión y ajustes en la redacción de los mismos con el apoyo del área de Servicio a la Ciudadanía, las evidencias quedarán documentadas en comunicación oficial y/o actas de reunión y relación de asistencia.</t>
  </si>
  <si>
    <t>En caso, de presentarse desviación en el lenguaje empleado en los trámites, se realizarán reuniones de revisión y ajustes en la redacción de los mismos con el apoyo del área de Servicio a la Ciudadanía.</t>
  </si>
  <si>
    <t>Comunicación oficial y/o actas de reunión y relación de asistencia.</t>
  </si>
  <si>
    <t>Por parte del proceso de Gestión Ambiental y Desarrollo Rural se remitió memorando 2023IE52775 con fecha del 05/03/2024, así: “Solicitud de taller enfocado en lenguaje claro para los trámites del proceso de Gestión Ambiental y Desarrollo Rural” dirigido a la Subsecretaría General. No obstante, a la fecha, no se ha recibido respuesta por parte de la Subsecretaría General para el desarrollo de esta actividad. Teniendo en cuenta lo anterior, se permite evidenciar que para este I cuatrimestre del 2024 el control definido y ejecutado facilita determinar que no se materializó el riesgo, en relación a la posibilidad de recibir o solicitar cualquier dádiva o beneficio a nombre propio o de un tercero, con el fin de agilizar, gestionar o impulsar trámites en el proceso de Gestión Ambiental y Desarrollo Rural.</t>
  </si>
  <si>
    <t>Seguimiento segunda línea de defensa 1er cuatrimestre 2024: Teniendo en cuenta el reporte de la primera línea de defensa, se evidencia que se solicitó por parte de los profesionales del proceso mediante comunicación oficial, la realización del taller de lenguaje claro con el fin del fortalecimiento de lenguaje claro al personal encargado de los trámites con el fin de que sea aplicado en los trámites para prevenir la intervención de terceros en la gestión de los mismos, sin embargo no es posible determinar la ejecución del control debido a que este taller aún no se ha realizado. Se recomienda tener en cuenta los tiempos establecidos para la ejecución del control. Importante mencionar adicionalmente que la primera linea realizó el reporte en los tiempos establecidos en la Política de Administración de Riesgos Vigente.</t>
  </si>
  <si>
    <t>SEGUIMIENTO TERCERA LÍNEA : Teniendo en cuenta que la periodicidad de este control esta formulado para ser ejecutado de manera semestral, a la fecha unicamente se observo el radicado Forest No. 2024IE52775 del 5 de marzo de 2024, mediante el cual, el Director de Gestion Ambiental, remitio a la subsecretaria General la “Solicitud de taller enfocado en lenguaje claro para los trámites del proceso de Gestión Ambiental y Desarrollo Rural”, con el fin de dar cumplimiento al control no obstante, a la fecha no se ha realizado dicha actividad por lo tanto, no se puede determinar si el riesgo se materializo o no.</t>
  </si>
  <si>
    <t>GCnt. 2019-16</t>
  </si>
  <si>
    <t>GESTIÓN CONTRACTUAL (2019)</t>
  </si>
  <si>
    <t>Posibilidad de recibir o solicitar dádivas o beneficio a nombre propio o de terceros para direccionar la contratación a favor de un tercero, violando las normas comerciales de libre competencia y de conflictos de interés.</t>
  </si>
  <si>
    <t>Inicio de procesos disciplinarios y/o sancionatorios. Pérdida de credibilidad en la Entidad. Enriquecimiento ilícito de servidores públicos. Favorecimiento a terceros y/o servidores públicos.</t>
  </si>
  <si>
    <t>Desarrollar las etapas de contratación de bienes; obras o servicios; a través de la suscripción de contratos y convenios; con el fin de satisfacer las necesidades de los procesos; en cumplimiento de las metas del plan anual de adquisiciones y los objetivos estratégicos de la SDA, durante la vigencia.</t>
  </si>
  <si>
    <t>Falta de ética y valores en el personal que revisa y aprueba la documentación en los tramites contractuales. Factores externos de presión en temas regulados que pueden incidir en las decisiones institucionales. Servidores con conflictos de interés en los temas sobre los cuales pueden incidir con su toma de decisiones. Contacto de los proveedores al evaluar, que propicie el direccionamiento de los procesos.</t>
  </si>
  <si>
    <t>GCnt-C01</t>
  </si>
  <si>
    <t>Previo a la publicación del proceso de selección contractual en aquellos procesos que superan la mínima cuantía, excepto CPS, el comité de contratación realizara la verificación de los requisitos habilitantes y ponderable, emitiendo recomendaciones para que estos permitan la libre concurrencia de los oferentes y el cumplimiento de selección objetiva. En caso de que se requieran ajustes estos deben realizarse previa a la publicación. Como evidencia se anexan las actas del comité de contratación.</t>
  </si>
  <si>
    <t>Acciones para Abordar Riesgos #545</t>
  </si>
  <si>
    <t>Informar a la segunda y tercera línea de defensa sobre el hecho encontrado.</t>
  </si>
  <si>
    <t>El comité de contratación</t>
  </si>
  <si>
    <t>Previo a la publicación del proceso de selección contractual en aquellos procesos que superan la mínima cuantía, excepto CPS.</t>
  </si>
  <si>
    <t>En caso de que se requieran ajustes estos deben realizarse previa a la publicación.</t>
  </si>
  <si>
    <t>Como evidencia se anexan las actas del comité de contratación.</t>
  </si>
  <si>
    <t xml:space="preserve">SEGUIMIENTO AL CONTROL PRIMERA LINEA DE DEFENSA Durante el cuatrimestre el Comité de contratación realizó reunión el 5 de enero y el 14 de febrero con el fin de verificar los procesos contractuales, emitiendo recomendaciones para que estos permitan la libre concurrencia de los oferentes y el cumplimiento de selección objetiva. Se adjuntan las actas de las sesiones del Comité de Contratación. </t>
  </si>
  <si>
    <t>Seguimiento al control, segunda linea de defensa, primer cuatrimestre. Se evidencian las actas de comite de contratacion realizada una en enero y otra en febrero de 2024, en las cuales analizaron algunos procesos contractuales. No informan si el riesgo se materializo o no.</t>
  </si>
  <si>
    <t xml:space="preserve">TERCERA LÍNEA 1. La información relacionada con el seguimiento a los controles fue oportuna. 2. Se advierte como evidencia de la aplicación del control dos (2) actas del comité de contratación de los meses de enero y febrero de año 2024, en los que se discuten los asuntos habituales del comité. No obstante, de una lectura del contenido de los mencionados soportes documentales, no es posible inferir que se haya aplicado el control de marras o que el comité haya abordado y formulado recomendaciones para la prevención del riesgo contractual. Es decir, que, si bien hay evidencia de la realización del comité de contratación no necesariamente se puede predicar la práctica del control. Esta situación demuestra que el diseño del control tiene debilidades en cuanto el alcance de la evidencia. 3. Ahora bien, siguiendo lo dispuesto en la Guía para la Administración del Riesgo y el diseño de controles en entidades públicas - Versión 6, en lo que respecta a la “Estructura para la descripción del control”, es claro que la construcción del control no establece con claridad la naturaleza de la desviación ni cuál sería la evidencia de esa desviación. Igualmente, debe estudiarse si resulta conveniente trasladar la responsabilidades del control al comité de contratación, que, en principio dada su naturaleza consultiva no tendría por qué asumir compromisos propios de la primera línea de defensa. En todo caso, por la naturaleza colegiada del comité no es posible precisar la responsable del control, lo que contraviene también la Guía para la Administración del Riesgo y el diseño de controles en entidades públicas - Versión 6 </t>
  </si>
  <si>
    <t>Gustavo Alberto Londoño Cadavid</t>
  </si>
  <si>
    <t>GD 2019-10</t>
  </si>
  <si>
    <t>GESTIÓN DOCUMENTAL (2019)</t>
  </si>
  <si>
    <t>Posibilidad de recibir o solicitar dadivas o beneficio a nombre propio o de terceros por la pérdida o alteración de la información de un expediente en el archivo de la SDA.</t>
  </si>
  <si>
    <t>Inicio de procesos disciplinarios y/o sancionatorios,Desgaste administrativo y pérdida de recursos para la reconstrucción de expedientes,Pérdida de memoria documental institucional,Pérdida de la trazabilidad de la información</t>
  </si>
  <si>
    <t>Definir las acciones requeridas para aplicar los instrumentos archivísticos y asegurar permanentemente la administración, custodia, conservación y salvaguarda de la información, a fin de garantizar la memoria institucional, en cumplimiento de la normatividad archivística vigente y alineada con el Plan Estratégico Institucional de la Secretaría Distrital de Ambiente.</t>
  </si>
  <si>
    <t>1. Falta de ética y valores en el personal que manipulan la documentación. 2. Ausencia de controles en el proceso de Gestión documental. 3. Complicidad en actuaciones para perdida de la información en los expedientes que induzca a algún tipo de soborno por conflicto de interés.</t>
  </si>
  <si>
    <t>El profesional especializado del grupo Gestión documental verifica anualmente el inventario documental del archivo de la SDA, con el fin de garantizar la custodia de la documentación, tomando como referencia el inventario del año anterior a través del PA06-PR18-F1 FUID (Formulario único de Inventario Documental), el formato de control de consulta y préstamo de documentos (PA06-PR03-F1) y el acta de transferencia documental (PA06-PR05-M1). Dicha información se socializa a jefes de dependencia a través de un reporte.</t>
  </si>
  <si>
    <t>Acciones para Abordar Riesgos #576</t>
  </si>
  <si>
    <t>El profesional especializado del grupo Gestión documental.</t>
  </si>
  <si>
    <t>Anualmente.</t>
  </si>
  <si>
    <t>Verificar anualmente el inventario documental del archivo de la SDA, con el fin de garantizar la custodia de la documentación, tomando como referencia el inventario del año anterior a través del PA06-PR18-F1 FUID (Formulario único de Inventario Documental), el formato de control de consulta y préstamo de documentos (PA06-PR03-F1) y el acta de transferencia documental (PA06-PR05-M1).</t>
  </si>
  <si>
    <t>Se socializa a jefes de dependencia a través de un reporte.</t>
  </si>
  <si>
    <t>Seguimiento primera línea de Defensa: Durante el cuatrimestre se verificó por parte del encargado del proceso, el inventario documental de la vigencia 2023, que es entregado en transferencia primaria, legalizado y unificado por el archivo central. Se adjunta inventario.</t>
  </si>
  <si>
    <t xml:space="preserve">TERCERA LÍNEA DE DEFENSA: Se identificó: 1. Archivo en Excel con denominación “Inventario Unificado 2023”, en el que se relacionan los siguientes identificadores de columnas: el número de orden, código, nombre de las series, subseries o asuntos, inicial, final, caja, carpeta, tomo, otro, número de folios, soporte, frecuencia de consulta, notas, dependencia, n° transferencia, fecha recibo de transferencia, rango cajas, y piso; no obstante, el control documentado no da cuenta de las acciones que se desarrollan para controlar la pérdida o alteración de la información de un expediente, dado que el levantamiento del inventario por sí solo no permite realizar dicho control, y en las casillas de identificación del listado proporcionado, no se observó identificadores de validación sobre la revisión de la documentación; por lo cual, se recomienda revisar la pertinencia del riesgo frente a su redacción; así como, la causa raíz e inmediata que puede ocasionar la materialización del riesgo, dando cumplimiento a los lineamientos establecidos por el DAFP, en la Guía para la Administración del Riesgo y el diseño de controles en entidades públicas - Versión 6. 2. La redacción del control: El profesional especializado del grupo Gestión documental verifica anualmente el inventario documental del archivo de la SDA, con el fin de garantizar la custodia de la documentación, tomando como referencia el inventario del año anterior a través del PA06-PR18-F1 FUID (Formulario único de Inventario Documental), el formato de control de consulta y préstamo de documentos (PA06-PR03-F1) y el acta de transferencia documental (PA06-PR05-M1). Dicha información se socializa a jefes de dependencia a través de un reporte, no cumple con las condiciones establecidas en la Guía para la Administración del Riesgo y el diseño de controles en entidades públicas - Versión 6; toda vez que, no se identifica la Acción específica sobre la revisión que se efectúa para garantizar que no se han perdido o alterado los documentos que integran un expediente, a su vez, no se describen las acciones a tomar en caso de desviación, como complemento del control. 3. Se reiteran las recomendaciones emitidas por la OCI, en el informe de “Monitoreo al Plan Institucional de Archivos de la Entidad (PINAR, PCD, PGD, TRD, TVD)”, con Radicado 2023IE279605 del 28 de noviembre de 2023. 4. La Segunda línea de defensa, no realizó el monitoreo correspondiente, incumpliendo los lineamientos establecidos de la Política de Administración de Riesgos de la SDA. Dado que el riesgo de corrupción es el mismo de la vigencia 2023, y su actualización obedeció al cambio del código de identificación, se mantienen las recomendaciones de la OCI emitidas en el seguimiento a riesgos del tercer cuatrimestre de la vigencia 2023. Valoración del riesgo: para identificar ¿Cómo controlar en tiempo real, la vulneración de información en un expediente?, y para el presente seguimiento, ¿Qué pasa con los documentos que se pierden?, y ¿De qué manera se puede identificar si la perdida, obedece la posibilidad de hacer recibido o solicitado dádivas o beneficio a nombre propio o de terceros? ¿Qué información de respaldo existe? ¿Cómo se disminuye la posibilidad de que un funcionario o contratista reciba o solicite dádivas a cambio de información?; toda vez que, el Inventario puede significar la relación de lo existente, pero no asegura de manera permanente que los expedientes se mantengan completos. ¿Cuáles son los esquemas de control de acceso a los archivos de la SDA? </t>
  </si>
  <si>
    <t xml:space="preserve">Seguimiento segunda línea de defensa 1er cuatrimestre 2024: Frente a lo reportado por la primera línea de defensa, se evidencia la verificación del inventario documental de la vigencia 2023 de acuerdo con los anexos adjuntos, sin embargo no se ha realizado la verificación correspondiente con la vigencia actual, con el fin de garantizar la custodia de la documentación. Se recomienda tener en cuenta los tiempos establecidos en el control. Importante mencionar adicionalmente que la primera linea realizó el reporte en los tiempos establecidos en la Política de Administración de Riesgos Vigente. </t>
  </si>
  <si>
    <t>GDisc. 2019-11</t>
  </si>
  <si>
    <t>GESTIÓN DISCIPLINARIA (2019)</t>
  </si>
  <si>
    <t>Posibilidad de recibir o solicitar dádivas o beneficios a nombre propio o de terceros, para favorecer u obtener, una decisión favorable o la pérdida o sustracción de documentos que hacen parte del expediente.</t>
  </si>
  <si>
    <t>Perdida de credibilifdad y confienza interna y externa,Compulsión de copias a fiscalía y demas entes de control, a fin de que determinen e investiguen dicho comportamiento.,Favorecimiento a terceros o servidores publicos.,Falta de transparencia y honestidad frente al proceso.</t>
  </si>
  <si>
    <t>Verificar y determinar la ocurrencia de conductas con presunta incidencia disciplinaria, cuando por información o queja proveniente de ciudadano, servidor público, remisión de la personería, procuraduría, contraloría o de oficio, se remita a la oficina de control disciplinario interno; para determinar si es constitutiva de falta disciplinaria, esclarecer los motivos determinantes, las circunstancias de tiempo, modo y lugar en las que se cometió la presunta falta y los presuntos responsables de la misma el perjuicio causado a la administración pública con la falta, y la responsabilidad disciplinaria del investigado conforme a la Ley 734 de 2002 y/o las que la deroguen o modifiquen. adelantando los procesos disciplinarios pertinentes, bien sea a través de un proceso ordinario o verbal conforme a la ley y al procedimiento vigente al momento de la ocurrencia.</t>
  </si>
  <si>
    <t>3-(C) Posible</t>
  </si>
  <si>
    <t>1. Falta de ética o valores del personal, (abogados), que tienen a cargo los expedientes. 2. Presión, complicidad o abuso de poder. 3. Contactar a los sujetos procesales con el fin solicitar dadivas o beneficios. 4. Estar incurso en conflicto de intereses.</t>
  </si>
  <si>
    <t>GDis-11-C1</t>
  </si>
  <si>
    <t>El jefe de la oficina de control disciplinario interno permanentemente recuerda a todo el equipo que conforma la oficina, no recibir o solicitar dádivas, regalos o beneficio a nombre propio o de terceros con el fin de evitar la materialización del riesgo de corrupción lo cual iría en detrimento de la oficina y de la confianza depositada en la misma por parte de la ciudadanía, usuarios e investigados, igualmente recalca la importancia de declararse impedido en el evento de estar incurso en conflicto de intereses, con el fin de mantener la gestión de integridad y transparencia de la dependencia. Esto se realiza mediante socializaciones mensuales en la política antisoborno para el distrito capital en sus diferentes numerales; si se llegare a detectar alguna mala práctica frente al riesgo, los involucrados se verán sometidos a las sanciones penales y disciplinarias a que haya lugar conforme a lo establecido en la ley, De todo lo anterior las evidencias son las actas de reunión y listas de asistencia que se levantan y reposan al interior de la oficina.</t>
  </si>
  <si>
    <t>Acciones para Abordar Riesgos #546</t>
  </si>
  <si>
    <t>Luz Marina Tunjano Pinzón</t>
  </si>
  <si>
    <t>El jefe de la oficina de control disciplinario interno.</t>
  </si>
  <si>
    <t>Permanentemente</t>
  </si>
  <si>
    <t>Recuerda a todo el equipo que conforma la oficina, no recibir o solicitar dádivas, regalos o beneficio a nombre propio o de terceros con el fin de evitar la materialización del riesgo de corrupción.</t>
  </si>
  <si>
    <t>Si se llegare a detectar alguna mala práctica frente al riesgo, los involucrados se verán sometidos a las sanciones penales y disciplinarias a que haya lugar conforme a lo establecido en la ley,</t>
  </si>
  <si>
    <t>De todo lo anterior las evidencias son las actas de reunión y listas de asistencia que se levantan y reposan al interior de la oficina.</t>
  </si>
  <si>
    <t>Seguimiento Primera línea de defensa: Durante el primer cuatrimestre del año 2024, frente al riesgo de corrupción, la jefe de la Oficina de Control Disciplinario Interno ha realizado el seguimiento y control establecido para este riesgo. Revisando los borradores de sustanciación que elabora el abogado para verificar que estos proyectos estén acordes con las pruebas que reposan en el expediente. Adicionalmente se han mantenido permanentes reuniones con el equipo que conforma la Oficina de Control Disciplinario Interno, Profesionales y asistenciales y enlaces, con el objetivo de estar recordando la importancia de la Ética y no dejarse inmiscuir en actos de corrupción como los señalados en este Riesgo de corrupción. Igualmente se mantienen los expedientes bajo llave y solo se tiene por fuera del archivo rodante dos expedientes que se estén trabajando por el abogado, y el asistencial para foliación y digitalización de expedientes. Se anexan actas de reunión de la OCDI del primer cuatrimestre año 2024, en las cuales se abordan los temas frente al riesgo de corrupción. Acta del mes de febrero 2024 donde se aborda la guía de lineamientos Antisoborno para el Distrito Capital de la Veeduría Distrital adoptada por la SDA Prohibición, pagos de facilitación y regalos de hospitalidad, 6.3.3 y 6.3.2 según la política antisoborno de la SDA y acta del mes de abril 2024 donde de igual manera se aborda la socialización de la formulación del plan de acción institucional de la política Antisoborno y la guía de lineamientos Antisoborno para el Distrito Capital de la Veeduría Distrital adoptada por la SDA Prohibición, pagos de facilitación y regalos de hospitalidad, 6.3.3 y 6.3.2 según la política antisoborno de la SDA. Así mismo se anexan los correos de refuerzo, donde la Jefe de la Oficina de Control Disciplinario Interno informa a su grupo de trabajo, la importancia de evitar la corrupción, no aceptar dinero, regalos y ningún otro tipo de dadivas, toda vez que se debe mantener la integridad, la transparencia en la dependencia OCDI y la confianza depositada en la misma por parte de la ciudadanía, usuarios e investigados y en general en la SDA. El riesgo en mención no se materializo durante el primer cuatrimestre de la vigencia.</t>
  </si>
  <si>
    <t xml:space="preserve">Durante el primer cuatrimestre del año 2024, frente al riesgo de corrupción, la jefe de la Oficina de Control Disciplinario Interno ha realizado el seguimiento y control establecido para este riesgo, como lo es el de recordar a todo su equipo, que conforma la oficina, el no recibir o solicitar dádivas, regalos o beneficio a nombre propio o de terceros, igualmente recalca la importancia de declararse impedido en el evento de estar incurso en conflicto de intereses, con el fin de mantener la gestión de integridad y transparencia de la dependencia. esto lo realiza mediante socializaciones mensuales en la política antisoborno, para lo cual adjunta como evidencia actas de reunión de los mese febrero y abril, de socialización y refuerzo y correos institucionales de enero y febrero recordando la aplicación de la ley anti soborno. </t>
  </si>
  <si>
    <t>Juan David Chaparro Suesca</t>
  </si>
  <si>
    <t>William Valderrama Gutiérrez</t>
  </si>
  <si>
    <t xml:space="preserve">Seguimiento Tercera Línea de Defensa: La Primera Línea de Defensa realizó el seguimiento dentro de la oportunidad establecida, es decir, del 22 al 24 de abril de 2024. La Segunda Línea de Defensa no realizó el seguimiento dentro de la oportunidad establecida, es decir, del 25 al 29 de abril de 2024, teniendo en cuenta que lo realizó el 2 de mayo de 2024. No se informó por la Primera Línea de Defensa si se materializó el riesgo. La jefe de la oficina de control disciplinario interno permanentemente recuerda a todo el equipo que conforma la oficina, no recibir o solicitar dádivas, regalos o beneficio a nombre propio o de terceros. Lo anterior, teniendo en cuenta que se anexaron al aplicativo Isolucion, los siguientes documentos o evidencias que son: actas de reunión y listas de asistencia del 23 de febrero de 2024 y 17 de abril de 2024 y correos institucionales del 12 de enero y 26 de febrero de 2024, en los que se socializó la guía de lineamientos Antisoborno para el Distrito Capital de la Veeduría Distrital y la Política antisoborno. Igualmente, la Jefe de la Oficina, en resumen, solicita ser tenidas en cuenta en las labores diarias y enfatiza en temas de “prohibición de facilitación” y “Regalos y hospitalidad”. Recomendaciones: Informar por la Primera Línea de Defensa si se materializó el riesgo. </t>
  </si>
  <si>
    <t>Irelva Canosa Suarez</t>
  </si>
  <si>
    <t>GF 2019-23</t>
  </si>
  <si>
    <t>GESTIÓN FINANCIERA (2019)</t>
  </si>
  <si>
    <t>Posibilidad de recibir o solicitar dádivas o beneficio a nombre propio o de terceros para realizar pagos sin el lleno de los requisitos financieros ni el cumplimiento de los términos estipulados en el procedimiento de trámite de pagos o durante el proceso de evaluación económica y financiera de los procesos contractuales.</t>
  </si>
  <si>
    <t>Inicio de procesos disciplinarios y/o sancionatorios,Peculado por apropiación, causando detrimento patrimonial.,Detrimento de la imagen institucional.</t>
  </si>
  <si>
    <t>Controlar adecuadamente la ejecución presupuestal según las normas legales vigentes, registrando los compromisos y tramitando los pagos de las obligaciones contraídas, conforme a los soportes recibidos, para reflejar la situación financiera y económica a través de los estados contables y reportándolos oportunamente a las instancias requeridas.</t>
  </si>
  <si>
    <t>Falta de ética y valores en el personal que revisa, aprueba y autoriza los tramites de pago y efectúa las evaluaciones económicas y financieras de los procesos contractuales.</t>
  </si>
  <si>
    <t>GF-23-C1</t>
  </si>
  <si>
    <t>Los profesionales que reciben las solicitudes de pagos mensuales, las revisan en orden de llegada de tal forma que se tramita el pago de acuerdo con el orden de radicación y el cumplimiento de los requisitos descritos en el procedimiento, en caso de observaciones se devuelve el proceso en el aplicativo FOREST para subsanar dichas inconsistencias. Se pueden presentar excepciones al orden en que se pagan las cuentas sólo en los casos de pagos priorizados, tales como nómina, aportes patronales, pagos de servicios públicos, sentencias judiciales, entre otros, en los cuales tienen fechas perentorias establecidas para su trámite</t>
  </si>
  <si>
    <t>Acciones para Abordar Riesgos #604</t>
  </si>
  <si>
    <t>Los profesionales que reciben las solicitudes de pagos mensuales</t>
  </si>
  <si>
    <t>Mensual</t>
  </si>
  <si>
    <t>En caso de observaciones se devuelve el proceso en el aplicativo FOREST para subsanar dichas inconsistencias.</t>
  </si>
  <si>
    <t>Solicitudes de pagos</t>
  </si>
  <si>
    <t xml:space="preserve">No las solicitudes de pagos mensuales, las revisan en orden de llegada se materializó el riesgo ya que los profesionales que reciben de tal forma que se tramita el pago de acuerdo con el orden de radicación </t>
  </si>
  <si>
    <t xml:space="preserve">Como seguimiento por parte de la segunda línea de defensa, se observó la información cargada en ISOLUCIÓN referente al consolidado de fechas de radicación para los trámites de pago, visualizando las asignaciones al área de financiera como las fechas de las radicaciones en Hacienda. Así mismo, se enmarcan las cuentas que fueron objeto de devolución. Se atiende el segundo seguimiento al recalcar que se realiza corrección al seguimiento. </t>
  </si>
  <si>
    <t>Daniel Fernando González Gómez</t>
  </si>
  <si>
    <t>Corrección al seguimiento. No se materializó el riesgo ya que los profesionales que reciben las cuentas por pagar las revisaron de tal forma que se tramitaron de acuerdo con el orden de radicación, en el Excel se verifica las fechas</t>
  </si>
  <si>
    <t xml:space="preserve">Seguimiento tercera línea de defensa: Se observó adjunto correspondiente a la Base en Excel denominada “Base revisión IAAP” que contiene la información de enero a abril de 2024, con el seguimiento de las fechas de asignaciones a Financiera y de radicado a la SHD. No obstante, se hacen las siguientes observaciones: 1. En la descripción del control no se identifica quien ejecuta el control (Cargo). 2. No se indica la ubicación de la evidencia en la ejecución del control, (Servidor, Drive). 3. El formato utilizado para el control no cuenta con código del Sistema Integrado de Gestión, en tal sentido se recomienda formalizarlo e incluirlo dentro del procedimiento de pagos y de este modo señalarlo dentro de la descripción del control. 4. Teniendo en cuenta que el seguimiento se realiza sobre bases de Excel, que tiene inherente un riesgo de integridad de la información, se recomienda establecer un control automático a través de los aplicativos con que cuenta la entidad. 5. En la descripción del control se indica que el control se encuentra a cargo de los profesionales que reciben las solicitudes de pagos, sin embargo, se recomienda establecer un control de revisión y seguimiento por parte del líder de proceso con el rol de coordinación. Se recomienda revisar la descripción del riesgo en los relacionado a sus causas y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t>
  </si>
  <si>
    <t>José Andrés Gaona Díaz</t>
  </si>
  <si>
    <t>GJ 2019-21</t>
  </si>
  <si>
    <t>GESTIÓN JURÍDICA (2019)</t>
  </si>
  <si>
    <t>Posibilidad de afectación económica debido que algún proceso judicial sea representado por un apoderado de la SDA que se encuentre incurso en un conflicto de interés para favorecer a un tercero.</t>
  </si>
  <si>
    <t>Favorecimiento a un tercero.</t>
  </si>
  <si>
    <t>Efectuar la representación judicial y extrajudicial, emitir conceptos de carácter legal, elaboración y proposición de las regulaciones ambientales, realizar inspección, vigilancia y control a las Entidades sin Ánimo de Lucro Ambientales, mediante la aplicación de la normatividad vigente y aplicable, para garantizar la defensa de los Intereses legales de la Entidad y prevenir, controlar y mitigar los impactos ambientales de acuerdo a la misión de la Secretaría Distrital de Ambiente, de manera permanente.</t>
  </si>
  <si>
    <t>Procesos Judiciales representados por un apoderado de la SDA que se encuentre incurso en un conflicto de interés.</t>
  </si>
  <si>
    <t>GJ-21-C1</t>
  </si>
  <si>
    <t>El líder del Grupo de Defensa Jurídica solicitará al enlace de contractual - DLA, incluir una cláusula en los contratos de prestación de servicios de los abogados de representación judicial, en el sentido de manifestar cualquier conflicto de intereses en el que se encuentren incursos en relación con todos los procesos judiciales y extrajudiciales asignados.</t>
  </si>
  <si>
    <t>Acciones para Abordar Riesgos #581</t>
  </si>
  <si>
    <t>Jorge Luis Gómez Cure</t>
  </si>
  <si>
    <t>El líder del Grupo de Defensa Jurídica</t>
  </si>
  <si>
    <t>Inclusión de una cláusula en los contratos de prestación de servicios de los abogados de representación judicial, en el sentido de manifestar cualquier conflicto de intereses en el que se encuentren incursos en relación con todos los procesos judiciales y extrajudiciales asignados.</t>
  </si>
  <si>
    <t>Contratos de prestación de servicios de los abogados de representación judicial,</t>
  </si>
  <si>
    <t>Seguimiento primera línea. En los contratos suscritos en la vigencia 2024, se incluyó la cláusula relacionada con manifestar cualquier conflicto de intereses en el que se encuentren incursos en relación con todos los procesos judiciales y extrajudiciales asignados.</t>
  </si>
  <si>
    <t>Seguimiento segunda línea de defensa 1er cuatrimestre 2024: Teniendo en cuenta el reporte de la primera línea de defensa, se evidencia que se incorporó a los contratos de prestación de servicios de los abogados de representación judicial, una cláusula que les exige manifestar cualquier conflicto de intereses que puedan tener respecto a todos los procesos judiciales y extrajudiciales asignados, como se verificó en los 7 estudios previos aportados de contratistas de prestación de servicios. Lo anterior se constata al revisar la evidencia adjunta, en este sentido, se puede determinar que el riesgo no se materializó y que el reporte de la primera línea se realizó en los tiempos establecidos en la Política de Administración de Riesgos</t>
  </si>
  <si>
    <t>Ana Deysi Serrano Rodriguez</t>
  </si>
  <si>
    <t xml:space="preserve">SEGUIMIENTO TERCERA LINEA DE DEFENSA: Es coherente el riesgo frente a su control. El riesgo es pertinente a la naturaleza y objetivo del proceso. Los seguimientos de 1ra y 2da Líneas de Defensa se realizaron dentro de la oportunidad establecida. No se informó en el aplicativo isolucion los números de los 7 contratos de prestación de servicios de los abogados de representación judicial, a que corresponden los estudios previos que se adjuntaron, de Camila Ramírez, Felipe Álzate, Javier Montero, Juan Diego León, Maribel Mesa, Nina Padrón y Sthefany Durán, en los que se incluyó la cláusula relacionada con manifestar cualquier conflicto de intereses en el que se encuentren incursos en relación con todos los procesos judiciales y extrajudiciales asignados, teniendo en cuenta que en las obligaciones específicas, numeral 11 o 15 o 16 consta: “Manifestar al Supervisor del contrato cualquier conflicto de intereses, existente o sobreviniente, en el que se encuentre incurso en relación con los procesos judiciales y extrajudiciales de toda índole, asignados a su cargo”. Recomendación. Incluir información en el aplicativo isolucion por la Primera Línea de Defensa, de manera expresa sí se materializó el riesgo y el número de los contratos de prestación de servicios a que corresponden los estudios previos adjuntos. </t>
  </si>
  <si>
    <t>GTEC 2019-24</t>
  </si>
  <si>
    <t>GESTIÓN TECNOLÓGICA (2019)</t>
  </si>
  <si>
    <t>Posibilidad de alteración malintencionada o uso injustificado de la información gestionada en los sistemas de información, para un beneficio propio o privado</t>
  </si>
  <si>
    <t>Pérdida o modificación de información que se gestiona en la entidad. Investigaciones disciplinarias. fiscales y penales.</t>
  </si>
  <si>
    <t>Definir, administrar y gestionar de manera permanente los recursos tecnológicos de la Secretaría Distrital de Ambiente, mediante la adopción e implementación de estándares y buenas prácticas, la integración de lineamientos de gobierno abierto y la inclusión de tecnologías emergentes, que permitan una adecuada prestación de los servicios tecnológicos que soportan la gestión de información con criterios de seguridad, transparencia, oportunidad y calidad.</t>
  </si>
  <si>
    <t>Uso indebido de los privilegios propios de los roles, permisos y accesos a los sistemas de información de la SDA.</t>
  </si>
  <si>
    <t>GTEC-24-C1</t>
  </si>
  <si>
    <t>Los profesionales del grupo de infraestructura de TI mantiene permanentemente actualizado el directorio activo de la entidad para verificar que los roles, permisos y accesos a los diferentes sistemas de información de la entidad están de acuerdo con las necesidades de servicio. para verificar que el inventario esta actualizado, se cuenta con el paz y salvo de Tecnologías de la información, el cual se diligencia al finalizar el vinculo con la entidad. De presentarse desviación en la actualización de los roles, se desactiva el usuario, se revisa el rol y se corrige la asignación adecuada del rol.</t>
  </si>
  <si>
    <t>Acciones para Abordar Riesgos #568</t>
  </si>
  <si>
    <t>Javier Eduardo Rojas Cala</t>
  </si>
  <si>
    <t>1. Informar de manera inmediata a las partes interesadas y a la alta gerencia, así como a los entes de control o autoridades competentes sobre la conducta, presión o desviación presentada. 2. Informar a la segunda y tercera línea de defensa sobre el hecho encontrado.</t>
  </si>
  <si>
    <t>Los profesionales del grupo de infraestructura de TI</t>
  </si>
  <si>
    <t>mantiene permanentemente actualizado el directorio activo</t>
  </si>
  <si>
    <t>Prevenir materialización</t>
  </si>
  <si>
    <t>Directorio activo de la entidad</t>
  </si>
  <si>
    <t>El grupo de infraestructura de TI mantiene actualizado el directorio activo en donde se gestiona el rol, usuario y permisos de las personas que ingresan a la entidad conforme a su tiempo de vinculación y fecha de finalización del contrato. A partir de este directorio activo se administra el ingreso a los demás sistemas de información y aplicativos de la SDA, principalmente el acceso al sistema Forest, para ello se gestionan también los permisos y accesos a los diferentes roles o grupos que tiene el sistema forest. En cuanto al control que se tiene a través de la firma del paz y salvo de la entidad, en donde también se verifica los procesos que tiene cargados en el sistema Forest, y se deshabilitan el acceso al correo, a usuario de red y en si a todos los sistemas de entidad, en lo corrido de enero al 24 de abril de 2024 se han atendido 1059 solicitudes de paz y salvo de tecnologías de la información tramitados a través de la plataforma Forest, el cual se realiza al finalizar el vínculo con la entidad por los contratistas. Los soportes están disponibles en https://drive.google.com/drive/u/0/folders/1Dx5LWQWQCnwUnuerG4QyRtaqDVN7D8o_</t>
  </si>
  <si>
    <t>Se mantiene permanentemente actualizado el directorio activo de la entidad para verificar que los roles, permisos y accesos a los diferentes sistemas de información de la entidad están de acuerdo con las necesidades de servicio. para verificar, se tiene, a través de la firma del paz y salvo de la entidad, donde se verifica los procesos que tiene cargados en el sistema Forest, y se deshabilitan el acceso al correo, a usuario de red y en si a todos los sistemas de entidad, se adjuntó evidencia de lo corrido de enero al 24 de abril de 2024, 1059 solicitudes de paz y salvo de tecnologías de la información tramitados a través de la plataforma Forest</t>
  </si>
  <si>
    <t>Yeandri Natalia Moreno López</t>
  </si>
  <si>
    <t xml:space="preserve">TERCERA LÍNEA : Se observo la matriz de “paz y salvos contratistas 2024” y “consolidado roles dependencias” el cual contiene el directorio activo de la entidad actualizado que permite evitar fuga de informacion cuando un funcionario o contratista deja de hacer parte de la entidad, evitanto que la informacion sea manipulada y se pueda controlar la alteracion de los mismos, no obstante,respecto al diseño del control, se recomienta dar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t>
  </si>
  <si>
    <t>Favorecimiento de una decisión política respecto a la formulación, ajuste, actualización, seguimiento y/o evaluación de una política pública o instrumento de planeación ambiental. Recepción de dádivas o posibles sobornos, conflicto de intereses</t>
  </si>
  <si>
    <t>GTEC-C02</t>
  </si>
  <si>
    <t>El coordinador del sistema de información verifica que el aplicativo o software cuente con historial de log o registro del sistema de información, con el cual permita verificar los eventos de trazabilidad de las actividades ejecutadas y demás acciones realizadas por el usuario, cada vez que se adquiera o se gestione una licencia. De presentarse una desviación en el historial del log, se reporta al proveedor o administrador del sistema de información para verificar la trazabilidad o corregir la funcionalidad del historial log en las actividades ejecutadas.</t>
  </si>
  <si>
    <t>El coordinador del sistema de información</t>
  </si>
  <si>
    <t>cada vez que se adquiera o se gestione una licencia</t>
  </si>
  <si>
    <t>verifica que el aplicativo o software cuente con historial de log o registro del sistema de información</t>
  </si>
  <si>
    <t xml:space="preserve">Se cuenta con la trazabilidad al Sistema de Información Forest mediante el log o historial de log, el cual permite verificar o consultar la trazabilidad de las actividades ejecutadas o realizadas por cualquier usuario que se registre en el sistema, así como por la opción de Reportes el sistema Forest para “Lectura de documentos” en el cual se puede verificar que proceso el usuario a ingresado para hacer lectura. Así mismo, el sistema de información SIPSE también dispone del log o historial de registro de cada una de las estaciones, con el nombre del usuario la fecha y los documentos anexados, tanto en la aplicación visualización de usuario como en base de datos, se registra el log de cualquier cambio en el SIPSE. Por su parte, el Observatorio Ambiental de Bogotá también cuenta con la herramienta “Auditoria” el cual se gestionan los datos y los indicadores, visualizando la trazabilidad de ingreso de datos o información de los indicadores ambientales, con el usuario y fecha de cambio, ingreso o modificación de la información. Las evidencias están disponibles en https://drive.google.com/drive/u/0/folders/1sQDlvvaPzGJY9jx1k5YHWGHrMK8T5xts </t>
  </si>
  <si>
    <t>El aplicativo o software cuenta con historial de log o registro del sistema de información, el sistema de información SIPSE dispone del log o historial de registro de cada una de las estaciones, con el nombre del usuario la fecha y los documentos anexados, se registra el log de cualquier cambio en el SIPSE. Del mismo modo el Observatorio Ambiental de Bogotá también cuenta con la herramienta “Auditoria” el cual se gestionan los datos y los indicadores, visualizando la trazabilidad de ingreso de datos o información de los indicadores ambientales, se adjunta evidencia.</t>
  </si>
  <si>
    <t xml:space="preserve">TERCERA LÍNEA: Revisadas las evidencias, se observó documento en pdf de la “Revision de Metadatos en el modulo de Auditoria del OAB”, asi mismo, el proceso reportó que las herramientas como SIPSE, FOREST entre otros, cuentan con log o historial de registro de cada estación y el reporte que allí se genera, dicho reporte se pudo validar en el word cargado dentro de las evidencias, denominado “Log o historial de registros SIPSE”, Es decir, que la trazabilidad a los diversos sistemas con los que cuenta la entidad, cuentan con un logo o historial de log, que permitira al coordinador del sistema de informacion verificarlas actividades que se ejecutan al interior de la entidad y sus aplicativos. Igualmente se observaron acciones a realizar en caso de desviacion como reportar al proveedor y corregir, por lo tanto se observaron documentos que soportan el cumplimiento de la acción y la mitigación del riesgo, no se materializo el riesgo. </t>
  </si>
  <si>
    <t>GTHU 2019-19</t>
  </si>
  <si>
    <t>GESTIÓN TALENTO HUMANO (2019)</t>
  </si>
  <si>
    <t>Posibilidad de vinculación al servicio público de personas sin el cumplimiento de los requisitos legales o incursión en el régimen de impedimentos e inhabilidades, violando políticas de transparencia, antisoborno y conflicto de interés.</t>
  </si>
  <si>
    <t>Responsabilidad disciplinaria y penal para el nominador.,Responsabilidad disciplinaria y penal por parte de los responsables del proceso.,Revocatoria directa del nombramiento.</t>
  </si>
  <si>
    <t>Gestionar la administración del talento humano de la entidad, mediante el fortalecimiento de competencias, el bienestar y la seguridad y salud en el trabajo, reconocimiento de derechos laborales, promoción de valores y principios éticos, propendiendo por un adecuado clima organizacional para mantener y desarrollar un recurso humano altamente calificado y motivado para alcanzar los objetivos Institucionales durante su permanencia en la SDA.</t>
  </si>
  <si>
    <t>Ausencia o debilidad de medidas y/o políticas para la identificación y manejo de conflictos de interés. Servidores con conflictos de interés en los temas sobre los cuales pueden incidir con su toma de decisiones. Factores externos de presión en temas regulados que pueden incidir en las decisiones institucionales. Presentación de documentos de contenido inexacto. Comportamientos no éticos o ilegales del profesional que verifica los documentos.</t>
  </si>
  <si>
    <t>GTHU-19-C1</t>
  </si>
  <si>
    <t>El profesional de talento humano de la Dirección de Gestión Corporativa - DGC verifica la acreditación del cumplimiento de los requisitos, de acuerdo con los documentos establecidos en el formato PA01-PR16-F1 Lista de Chequeo de Requisitos para Nombramiento, del procedimiento PA01-PR16 Selección y Nombramiento Ordinario, Periodo de Prueba y Provisional. Como evidencia se deja la Lista de Chequeo de Requisitos para Nombramiento, validada con la información, en la historia laboral.</t>
  </si>
  <si>
    <t>Acciones para Abordar Riesgos #543</t>
  </si>
  <si>
    <t>Analizar causas. Analizar el impacto en caso de la materialización. Informar a la segunda y tercera línea de defensa sobre el hecho encontrado. Ajustar controles establecidos inicialmente.</t>
  </si>
  <si>
    <t>El profesional de talento humano de la Dirección de Gestión Corporativa - DGC</t>
  </si>
  <si>
    <t>Cada vez que se verifica la acreditación del cumplimiento de los requisitos.</t>
  </si>
  <si>
    <t>Se valida la información, en la historia laboral.</t>
  </si>
  <si>
    <t>Lista de Chequeo de Requisitos para Nombramiento.</t>
  </si>
  <si>
    <t xml:space="preserve">Primera línea de Defensa Durante el primer cuatrimestre y conforme con el procedimiento: Selección y Nombramiento Ordinario, Periodo de Prueba y Provisional Código: PA01-PR16, previo a la proyección del Acto administrativo de nombramiento que se va a efectuar, al candidato (a) se le remite vía correo electrónico la información contenida en la Lista de Chequeo de Requisitos para Nombramiento, del procedimiento PA01-PR16 Selección y Nombramiento Ordinario, Periodo de Prueba y Provisional del formato PA01-PR16-F1. Lo anterior con el propósito de validar que los documentos allegados por el postulante(s) sean los que corresponden a los definidos para el cargo. Los postulantes a los cuales se les remitió el formato PA01-PR16-F1, fueron los siguientes: Nombres y Apellidos Documento Sánchez Gutiérrez Nayi Karina 1.005.994.908 Gómez Cure Jorge Luis 91.524.926 Rodríguez Rodríguez Jerónimo Juan Diego 79.597.602 Vásquez Aguilera Yesenia 52.984.790 Contento Muñoz Andrés Fabián 80.133.869 García Aguirre Daniela 1.094.940.152 Rojas Cala Javier Eduardo 80.111.644 Rodríguez Pardo Gladys Emilia 53.125.107 Saldaña Barahona Andrea Yinneth 52.909.063 Aristizábal González Juan David 1.121.850.856 Galvis Sánchez Claudia Patricia 52.008.478 Gordillo Rodríguez Claudia Milena 23.755.389 Duarte Mayorga Karen Adriana 52.881.080 Se adjuntan las listas de chequeo y la verificación de requisitos. No se materializó el riesgo </t>
  </si>
  <si>
    <t>Seguimiento al control, segunda linea, primer cuatrimestre. Se evidencia las listas de chequeo de los requisitos para los nombramientos y de igual forma anexan un documento de validacion de la experiencia. Se recomienda revisar el formato Lista de Chequeo de Requisitos para Nombramiento , toda vez que este no evidencia la validacion de los documentos, fecha y nombre de la persona que realiza dicha verificacion. De igual forma se recomiendo incluir dentro del procedimiento el documento de validaciòn de la experiencia.rgo el control es la socializacion mensual de la matriz de peligros e identificacion de riesgos por parte del profesional de SST y cuyas evidencias son la convocatoria y los listados de asistencia. Ademas se recomienda con el fin de hacer mas clara la informacion del seguimiento no colocar los datos, toda vez que estos se reflejan en los anexos, en el seguimiento se puede decir el total a los cuales se esta realizando el control. El riesgo no se evidencia materializado.</t>
  </si>
  <si>
    <t xml:space="preserve">Tercera línea 1. La información relacionada con el seguimiento a los controles fue oportuna. 2. Se reiteran las recomendaciones de la segunda línea en cuanto las deficiencias en los soportes del control. 3. Ahora bien, siguiendo lo dispuesto en la Guía para la Administración del Riesgo y el diseño de controles en entidades públicas - Versión 6, en lo que respecta a la “Estructura para la descripción del control”, es claro que la construcción del control no establece con claridad la naturaleza de la desviación ni cuál sería la evidencia de esa desviación. Igualmente, debe estudiarse si resulta conveniente evaluar si inconsistencias en los documentos de “vinculación” de funcionarios y contratistas en la SDA, supone un riesgo de corrupción que puede llegar a afectar de manera significativa al proceso. Al respecto, es importante destacar que el control establecido para contener el riesgo de corrupción se confundo con las funciones propias del área de talento humano a la hora de vincular personal </t>
  </si>
  <si>
    <t>MMM 2019-44</t>
  </si>
  <si>
    <t>METROLOGIA, MONITOREO Y MODELACIÓN (2019)</t>
  </si>
  <si>
    <t>Posibilidad de pérdida de confidencialidad e imparcialidad en la información reportada para ser utilizada a beneficio propio o de un tercero.</t>
  </si>
  <si>
    <t>Toma de decisiones erróneas a favor propio o de un tercero,Procesos disciplinarios y sanciones,Pérdida de credibilidad de la Entidad,Uso inadecuado de recursos</t>
  </si>
  <si>
    <t>Definir las actividades específicas para la toma de muestras, mediciones, monitoreos y modelación, a través de la consolidación y gestión de la información ambiental y otras variables, con el fin de garantizar la confiabilidad y veracidad de los resultados obtenidos, para la generación de información que apoye la toma de decisiones de manera permanente.</t>
  </si>
  <si>
    <t>Tratamiento inapropiado de los datos generados por solicitud, recepción de dádivas o conflicto de interés. Recepción de dádivas. Conflicto de interés.</t>
  </si>
  <si>
    <t>MMM-44-C1</t>
  </si>
  <si>
    <t>El lider de la dependencia cada vez que se realice contratación del personal, solicita incluir dentro del estudio previo, la obligación de manifestar la incompatibilidad o inhabilidad y establecer la confidencialidad de sus acciones.</t>
  </si>
  <si>
    <t>Acciones para Abordar Riesgos #588</t>
  </si>
  <si>
    <t>Daniela García Aguirre</t>
  </si>
  <si>
    <t>Informar a la segunda y tercera línea de defensa sobre el hecho encontrado. Realizar la gestión para inciar el proceso disciplinario interno a que haya lugar.</t>
  </si>
  <si>
    <t>El lider de la dependencia.</t>
  </si>
  <si>
    <t>Cada vez que se realice contratación del personal.</t>
  </si>
  <si>
    <t>Solicita incluir dentro del estudio previo, la obligación de manifestar la incompatibilidad o inhabilidad y establecer la confidencialidad de sus acciones.</t>
  </si>
  <si>
    <t>Se adjuntan los documentos pertinentes que se plantearon para el control. Como este riesgo es transversal a las diferentes subdirecciones que pertenecen a la DCA, solamente se reportan documentos para SCAAV y CIMAB. Con respecto a la subdirección de silvicultura, se encuentran en proceso de contratación, asi que serán reportados en el próximo cuatrimestre.</t>
  </si>
  <si>
    <t>Linda Viviana Ortiz Vargas</t>
  </si>
  <si>
    <t xml:space="preserve">Como seguimiento por parte de la segunda línea de defensa, se observó la información cargada en ISOLUCIÓN referente a los formatos de Estudios Previos y Cláusulas Comunes, correspondientes a la SCAAV y CIMAB. Existe duplicidad en el seguimiento por parte de la primera línea de defensa, salvo que en el espacio para los seguimientos de la segunda y tercera línea de defensa, no se encuentra adjunta información en ISOLUCIÓN. </t>
  </si>
  <si>
    <t>Seguimiento tercera línea de defensa: Se revisó la evidencia aportada por la primera línea de defensa y se observaron los formatos de Estudios Previos y Cláusulas Comunes donde contemplan que se deben declarar las inhabilidades e incompatibilidades, sin embargo esto por si solo no mitiga el riesgo, por tanto se recomienda implementar acciones adicionales para el control en la integridad de la información de carácter sensible, que genera y conserva la dependencia.</t>
  </si>
  <si>
    <t>PAR 2019-17</t>
  </si>
  <si>
    <t>PARTICIPACIÓN Y EDUCACIÓN AMBIENTAL (2019)</t>
  </si>
  <si>
    <t>Posibilidad de utilizar los espacios de participación ciudadana y educación ambiental con fines políticos para favorecimiento de intereses particulares.</t>
  </si>
  <si>
    <t>Desnaturalización de los espacios de participación ciudadana y educación ambiental. Afectación de la imagen institucional . No uso del derecho pleno de la participación ciudadana en la toma de decisiones para la gestión institucional.</t>
  </si>
  <si>
    <t>Promover, desarrollar y fortalecer las estrategias de participación y educación ambiental a través de foros, conversatorios, diálogos de saberes, jornadas de sensibilización, acciones pedagógicas, procesos de formación, recorridos interpretativos y caminatas ecológicas, que se realizan permanentemente con el fin de aumentar el conocimiento de las personas frente al cuidado y preservación del territorio, las áreas de interés ambiental y la biodiversidad del Distrito Capital.</t>
  </si>
  <si>
    <t>Proselitismo político en actividades de participación y educación ambiental</t>
  </si>
  <si>
    <t>PAR17-C1</t>
  </si>
  <si>
    <t>El responsable del proceso y los líderes de los equipos informan semestralmente a sus equipos de trabajo, que en el marco de las acciones de educación ambiental y de participación lideradas por la Secretaría Distrita de Ambiente, está prohibido el desarrollo de actividades relacionadas con campañas electorales, proselitismo político o favorecimiento de intereses particulares, no se puede recibir ningún tipo de regalo, beneficio u hospitalidad con el fin de permitir este tipo de intervenciones. Como registro del control queda diligenciada la memoria de reunión.</t>
  </si>
  <si>
    <t>Profesional Especializado</t>
  </si>
  <si>
    <t>Acciones para Abordar Riesgos #560</t>
  </si>
  <si>
    <t>Alix Auxiliadora Montes Arroyo</t>
  </si>
  <si>
    <t>1. Comunicar al área competente sobre la situación presentada con el fin de tomar las acciones a que haya a lugar frente al servidor público, en relación con el proselitismo político y el aprovechamiento de los espacios de participación y educación ambiental para favorecimiento de terceros 2. Informar a la segunda y tercera línea de defensa sobre el hecho encontrado.</t>
  </si>
  <si>
    <t>El responsable del proceso y los líderes de los equipos</t>
  </si>
  <si>
    <t>Los competentes</t>
  </si>
  <si>
    <t>Semestralmente</t>
  </si>
  <si>
    <t>prever la materialización de riesgo</t>
  </si>
  <si>
    <t>Fuente confiable</t>
  </si>
  <si>
    <t>Informe semestral dirigido a sus equipos de trabajo, en el marco de las acciones de educación ambiental y de participación lideradas por la Secretaría Distrital de Ambiente</t>
  </si>
  <si>
    <t>Seguimiento a control</t>
  </si>
  <si>
    <t xml:space="preserve">Seguimiento 3ª Línea de defensa Como evidencia de aplicación del control, se definió Informe semestral dirigido a sus equipos de trabajo, en el marco de las acciones de educación ambiental y de participación lideradas por la Secretaría Distrital de Ambiente, con corte a 03 de mayo de 2024, no se ha ejecutado el control establecido, el cual espera verificarse en segundo cuatrimestre 2024. Se recomienda de igual manera realizar registros periódicos de avance de la actividad realizada, con el fin de conocer posibles alertas o necesidades de información, para el análisis semestral programado por el proceso. </t>
  </si>
  <si>
    <t>Intereses particulares para fines políticos.</t>
  </si>
  <si>
    <t>PAR17-C2</t>
  </si>
  <si>
    <t>Antes de dar inicio a una actividad de educación ambiental o de participación, el profesional informará a los participantes que no esta permitido intervenir en las charlas para hablar de temas con fines políticos o favorecimiento de intereses particulares. Como contancia se registra la observación en el listado de asistencia o acta de reunión. En caso de presentarse, se solicitará respetuosamente al ciudadano retirarse del lugar y si persiste la conducta se dará por terminada la actividad. Se diligencia memoria de reunión donde firmará algún participante de la ciudadanía como testigo y se informa al responsable del proceso.</t>
  </si>
  <si>
    <t>Profesional de educación ambiental o de participación</t>
  </si>
  <si>
    <t>Cuando se presente la actividad de educación ambiental o de participación</t>
  </si>
  <si>
    <t>Prevenir la materialización del Riesgo</t>
  </si>
  <si>
    <t>fuente confiable</t>
  </si>
  <si>
    <t>Memoria de reunión</t>
  </si>
  <si>
    <t>Durante el primer trimestre se vienen informando en las reuniones que no es posible hacer alguna actividad de proselitismo, y de acuerdo a los hechos que han sucedido y a descripción del riesgo el control no sea presentado.</t>
  </si>
  <si>
    <t>Seguimiento al control 2</t>
  </si>
  <si>
    <t>Aurita Bello Espinosa</t>
  </si>
  <si>
    <t>Para el primer trimestre de acuerdo a lo indagado no se presentó alguna acción relacionada con charlas para hablar de temas con fines políticos o favorecimiento de intereses particulares, en concordancia con la acción para abordar riesgos 560</t>
  </si>
  <si>
    <t xml:space="preserve">Durante el primer trimestre se vienen informando en las reuniones que no es posible hacer alguna actividad de proselitismo, y de acuerdo a los hechos que han sucedido y a descripción del riesgo el control no sea presentado. </t>
  </si>
  <si>
    <t xml:space="preserve">Seguimiento 3ª Línea de defensa De acuerdo con el seguimiento registrado por la primera y segunda línea de defensa, se informa que trimestralmente se vienen informando en las reuniones que no es posible hacer alguna actividad de proselitismo, sin embargo, no se aportan evidencias qu permitan identificar que efctivgamente antes de dar inicio a una actividad de educación ambiental o de participación, el profesional designado informó a los participantes que no está permitido intervenir en las charlas para hablar de temas con fines políticos o favorecimiento de intereses particulares, no se reportan actas o listados de asistencia como constancia de aplicación del control, se recomienda revisar la redacción del control, y definir la aplicabilidad, toda vez que no es posible únicamente a través de la socialización de los temas de las reuniones a ejecutar, y la alerta verbal, determinar que se generaron acciones de proselitismo en el marco de las actividades que desarrollo el proceso. </t>
  </si>
  <si>
    <t>PLA 2019-18</t>
  </si>
  <si>
    <t>PLANEACIÓN AMBIENTAL (2019)</t>
  </si>
  <si>
    <t>Posibilidad que en la formulación, actualización, seguimiento y/o evaluación a los instrumentos de planeación ambiental, se favorezcan intereses particulares o se oculte o manipule la información en cualquier etapa, con el fin de obtener alguna dádiva o beneficio a nombre propio o de terceros.</t>
  </si>
  <si>
    <t>Investigaciones o procesos disciplinarios o sancionatorios por parte de organismos de control. Asignación incorrecta de recursos Afectación negativa de la imagen institucional, insatisfacción de la ciudadania y pérdida de credibilidad en la institución.</t>
  </si>
  <si>
    <t>Orientar, formular, ajustar y actualizar, hacer seguimiento y evaluar constantemente la política pública ambiental, instrumento de planeación ambiental e instrumento económico; para una adecuada gestión ambiental que contribuya a la sostenibilidad del Distrito Capital con perspectiva regional y al mejoramiento de la calidad de vida de los habitantes.</t>
  </si>
  <si>
    <t>Poca articulación entre las Entidades, localidades y los sectores que participan en las diferentes etapas.</t>
  </si>
  <si>
    <t>PLA18-C1</t>
  </si>
  <si>
    <t>Los profesionales de la Subdirección de Políticas y Planes Ambientales, cada vez que se requiera realizan el seguimiento a los Instrumentos de Planeación Ambiental, en donde verifican y validan la información reportada por los diferentes actores, de acuerdo con la aplicación de los procedimientos con los que cuenta la SPPA. En caso de encontrar información inconsistente se solicita el ajuste de la misma mediante comunicación oficial. Para el caso de encontrar situaciones que conlleven a intereses particulares o políticos, se debe reportar al jefe inmediato y/o a la alta gerencia.</t>
  </si>
  <si>
    <t>Acciones para Abordar Riesgos #566</t>
  </si>
  <si>
    <t>María Del Carmen Pérez Pérez</t>
  </si>
  <si>
    <t>Acciones para Abordar Riesgos #567</t>
  </si>
  <si>
    <t>Los profesionales de la Subdirección de Políticas y Planes Ambientales</t>
  </si>
  <si>
    <t>cada vez que se requiera</t>
  </si>
  <si>
    <t>verifican y validan la información reportada por los diferentes actores, de acuerdo con la aplicación de los procedimientos con los que cuenta la SPPA</t>
  </si>
  <si>
    <t>Información reportada por los diferentes actores</t>
  </si>
  <si>
    <t xml:space="preserve">La Subdirección de Políticas y Planes Ambientales realiza el seguimiento a los instrumentos de planeación ambiental en un formato en Excel diseñado por la dependencia, a partir de la cual se verifica y valida la información reportada. Al verificar esta información no se encontraron inconsistencias reportadas, ni situaciones que conlleven a intereses particulares o políticos, por lo que no fue necesario solicitar verificación y ajustes. Las evidencias están disponibles en: https://drive.google.com/drive/folders/1Mx6B7z5a4a2jxvO2r0Pf-NQK9YKeB2_J?usp=drive_link </t>
  </si>
  <si>
    <t>De acuerdo con la aplicación del control de los procedimientos con los que cuenta la SPPA, en el formato en Excel, donde realizan el seguimiento a los Instrumentos de Planeación Ambiental, verifican y validan la información reportada por los diferentes actores diseñados por la dependencia, muestran que no se encontraron inconsistencias reportadas, ni situaciones que conlleven a intereses particulares o políticos, por lo que no fue necesario solicitar verificación y ajustes.</t>
  </si>
  <si>
    <t xml:space="preserve">TERCERA LÍNEA DE DEFENSA: 1. Dado que no se observan cambios sobre la descripción de riesgo y los controles, se mantienen las recomendaciones efectuadas por la OCI en el seguimiento del III Cuatrimestre de la vigencia 2023, y relacionadas con la necesidad de ajustar el diseño del control, tomando como referente, la etapa que se esté desarrollando (formulación, actualización, seguimiento y evaluación), incluyendo la periodicidad respectiva; de igual forma, se debe identificar controles de acuerdo a la categoría del instrumento, dado que no todos tienen la misma dinámica y los mismos escenarios. Se debe desagregar el responsable encargado de realizar el control, no a quien se le reporta. Es muy importante describir de manera detallada la acción de control que se realiza y el objeto que conlleva desarrollarlo. 2. A su vez,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</si>
  <si>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Favorecimiento de una decisión política respecto a la formulación, ajuste, actualización, seguimiento y/o evaluación de una política pública o instrumento de planeación ambiental. Recepción de dádivas o posibles sobornos, conflicto de intereses Por Influencia o presiones de terceros o funcionarios con poder de decisión en la elaboración y aprobación de documentos, así como ajustes o modificaciones a los resultados en las diferentes etapas en las Políticas públicas o instrumentos de planeación Ambiental. Que se oculte o manipule la información reportada por las entidades frente al seguimiento de las políticas públicas ambientales e instrumentos de planeación ambiental.</t>
  </si>
  <si>
    <t>PLA18-C2</t>
  </si>
  <si>
    <t>Los delegados de las entidades de la administración distrital, entes de control y otros actores estratégicos, que conforman las instancias distritales de coordinación, realiza la articulación y orientación de las decisiones que conlleven a la implementación de la políticas públicas e instrumentos de planeación ambiental; dichas decisiones son documentadas por el profesional de instancias de la DPSIA, en informes de gestión y actas de sesión publicadas en la página web de la entidad para su consulta, de acuerdo con la periodicidad establecida en la Resolución No. 753 de 2020 (trimestral, anual). En caso de no encontrar documentado el seguimiento a las decisiones se realiza mediante comunicación oficial solicitando su publicación.</t>
  </si>
  <si>
    <t>profesional de las instancias de la DPSIA</t>
  </si>
  <si>
    <t>trimestral, anual</t>
  </si>
  <si>
    <t>Prevenir la materialización</t>
  </si>
  <si>
    <t>la implementación de la políticas públicas e instrumentos de planeación ambiental; dichas decisiones son documentadas</t>
  </si>
  <si>
    <t>En lo corrido del cuatrimestre del 2024, no se ha llevado a cabo sesiones las instancias distritales de coordinación. No obstante, el profesional de instancias de la DPSIA realizó el seguimiento al ejercicio de secretaría técnica del Sector Ambiente en las instancias de coordinación. Se adjunta matriz de seguimiento. De igual forma, se verificó que se publicará el en informes de gestión anual de acuerdo con la Resolución No. 753 de 2020 en https://www.ambientebogota.gov.co/es/web/transparencia/9.1-intancias-de-coordinacion Se adjunta pantallazo de los informes del año 2023, los cuales fueron publicado en lo corrido de la vigencia 2024. De igual forma se enviaron las comunicaciones oficiales solicitando la publicación de documentación faltante del CCDR con radicado 2024IE21971, 2024IE01323 Solicitud de remisión de documentación de las Instancias de Coordinación, 2024EE01326 solicitud de información de la Instancia de Coordinación Consejo Distrital de Protección y Bienestar Animal. En el siguiente cuatrimestre se reportarán las actas de las primeras sesiones y se evidenciará las comunicaciones oficiales de solicitud de publicación en la página web de la entidad para su consulta, de acuerdo con la periodicidad establecida en la Resolución No. 753 de 2020.</t>
  </si>
  <si>
    <t>No se realizó actividades que conlleven a la implementación de las políticas públicas e instrumentos de planeación ambiental, no se llevaron a cabo sesiones de las instancias distritales de coordinación, para su documentación por el profesional de instancias de la DPSIA, para ser publicadas en la página web de la entidad para su consulta, en lo corrido del cuatrimestre del 2024</t>
  </si>
  <si>
    <t xml:space="preserve">TERCERA LÍNEA DE DEFENSA: Se identificó: Documento que contiene pantallazos sobre la PUBLICACIÓN DE INFORMES DE GESTIÓN ANUAL 2023 DE LAS INSTANCIAS DE COORDINACIÓN DONDE LA SECRETARÍA TÉCNICA ES EJERCIDA POR LA SDA; así como, Radicado 2024IE21971 del 26 de enero de 2024 que tienen como asunto: Solicitud de remisión de documentación faltante del Consejo Consultivo de Desarrollo Rural; Radicado 2024EE01326 del 3 de enero de 2024 con el asunto: Solicitud de información – Instancia de Coordinación Consejo Distrital de Protección y Bienestar Animal; y Radicado 2024IE01323 del 3 de enero de 2024, con asunto: Solicitud de remisión de documentación de las Instancias de Coordinación en las cuales la Secretaría Distrital de Ambiente (en sus diferentes dependencias) ejerce rol de Secretaría Técnica; no obstante, y bajo la redacción del control Los delegados de las entidades de la administración distrital, entes de control y otros actores estratégicos, que conforman las instancias distritales de coordinación, realiza la articulación y orientación de las decisiones que conlleven a la implementación de la políticas públicas e instrumentos de planeación ambiental; dichas decisiones son documentadas por el profesional de instancias de la DPSIA, en informes de gestión y actas de sesión publicadas en la página web de la entidad para su consulta, de acuerdo con la periodicidad establecida en la Resolución No. 753 de 2020 (trimestral, anual). En caso de no encontrar documentado el seguimiento a las decisiones se realiza mediante comunicación oficial solicitando su publicación, no es posible determinar de qué manera se está controlando a través de estas evidencias, de qué manera se revisa si se están favoreciendo intereses particulares o se está manipulando información, con, el fin de obtener dádivas o favorecimientos en las etapas de formulación, actualización, seguimiento y/o evaluación a los instrumentos de planeación ambiental A su vez, tampoco es claro el objetivo de control, puesto que cualquier situación detectada se deber tratar con la debida reserva para su investigación, y bajo la estructura actualmente establecida en la redacción, no es claro cómo se aborda una situación de desviación respecto al riesgo. </t>
  </si>
  <si>
    <t>SC. 2019-13</t>
  </si>
  <si>
    <t>SERVICIO A LA CIUDADANÍA (2019)</t>
  </si>
  <si>
    <t>Posibilidad de divulgación o suministro de información privilegiada asociada a la prestación de servicios por parte de los agentes de servicio del grupo de Servicio a la Ciudadanía y otros colaboradores de la entidad que participan en la atención de los trámites y servicios, para beneficio propio y/o de un tercero.</t>
  </si>
  <si>
    <t>Perdida de imagen, reputación, credibilidad y confianza institucional. Investigaciones administrativas, disciplinarias, penales o fiscales. Percepción y satisfacción negativa en el servicio prestado. Sanciones económicas, inhabilitación temporal y/o suspensión de actividades contractuales. Sanciones disciplinarias, penales o fiscales por los actos de corrupción que cometan las personas vinculadas a la entidad.</t>
  </si>
  <si>
    <t>Garantizar el acceso a los diferentes grupos de interés a un servicio oportuno y de calidad a través de los canales de atención habilitados para los tramites y/o servicios ofrecidos por la entidad dando cumplimiento a la Política Publica Distrital de Servicio a la Ciudadanía</t>
  </si>
  <si>
    <t>5-(A) Casi Seguro</t>
  </si>
  <si>
    <t>Información sensible en poder de colaboradores no autorizados. Conflicto de interés. Recepción de dádivas o posibles sobornos. Influencia o presiones de terceros. Complicidad en actuaciones. Discrecionalidad para la gestión de trámites y servicios (sin protocolos o procedimientos de atención).</t>
  </si>
  <si>
    <t>SC-13-C1</t>
  </si>
  <si>
    <t>Cada vez que un ciudadano requiere asesoría en los diferentes canales de atención para acceder a los trámites y/o servicios de la Entidad, los agentes de servicio del grupo de Servicio a la Ciudadanía registran los datos en el formato de control de atención. En caso de que el ciudadano solicite referencias de personas naturales y/o jurídicas para realizar un trámite o servicio ante la Secretaria Distrital de Ambiente, el agente de servicio del grupo de Servicio a la Ciudadanía registra la novedad en el campo de observaciones del formato citado y se tratan los casos en la reunión de autoevaluación de la primera línea de defensa, las cuales quedan documentadas en actas. Adicionalmente si se detecta que el ciudadano conoce información que no ha sido notificada y/o entregada oficialmente se registra en el formato la novedad y se informa a la Coordinación del Grupo de Servicio a la Ciudadanía quien hará un análisis previo y en caso de ser pertinente remitirá un correo electrónico al jefe del área</t>
  </si>
  <si>
    <t>Acciones para Abordar Riesgos #539</t>
  </si>
  <si>
    <t>Jerónimo Juan Diego Rodríguez Rodríguez</t>
  </si>
  <si>
    <t>1. La Coordinación de Servicio a la Ciudadanía tendrá una retroalimentación con el y/o los servidores implicados con el fin de sensibilizar y socializar las consecuencias que tiene la materialización de un riesgo de corrupción. Así mismo tendrá que escalar el caso al área competente para determinar las consecuencias de los actos de corrupción. 2. Informar a la segunda y tercera línea de defensa sobre el hecho encontrado.</t>
  </si>
  <si>
    <t>Los agentes de servicio del grupo de Servicio a la Ciudadanía.</t>
  </si>
  <si>
    <t>Cada vez que un ciudadano requiere asesoría en los diferentes canales de atención.</t>
  </si>
  <si>
    <t>Si se detecta que el ciudadano conoce información que no ha sido notificada y/o entregada oficialmente se registra en el formato la novedad y se informa a la Coordinación del Grupo de Servicio a la Ciudadanía quien hará un análisis previo y en caso de ser pertinente remitirá un correo electrónico al jefe del área.</t>
  </si>
  <si>
    <t>Registro y control del servicio en la SDA.</t>
  </si>
  <si>
    <t>Durante el primer cuatrimestre de 2024, se realizaron los controles pertinentes a este riesgo, cada servidor del grupo de Servicio a la Ciudadanía diligencia formato PA09-PR04-F1 Formato registro y control del servicio de la SDA, en todas las atenciones realizadas a través de los canales de atención presencial, telefónico y/o virtual, los cuales son validados y revisados de manera mensual (mes vencido) por la profesional administrativa, quien consolida los datos de atención y verifica si en el campo de observación existe alguna anomalía. Así mismo, se realizaron las autoevaluaciones mensuales (mes vencido), donde se sensibilizan a los servidores del grupo de Servicio a la Ciudadanía se expone cualquier situación presentada en caso que haya lugar. De acuerdo a lo anteriormente expuesto, se evidencia que el riesgo no fue materializado</t>
  </si>
  <si>
    <t>Seguimiento segunda línea de defensa correspondiente al 1er cuatrimestre de 2024: Teniendo en cuenta el reporte de la primera línea de defensa, se observa que este control viene ejecutándose de manera eficaz y como quedó definido en el riesgo ya que en el formato PA09-PR04-F1 Registro y control del servicio de la SDA, se consignan las novedades detectadas por el agente de servicio del grupo de Servicio a la Ciudadanía que está brindando la atención, que podrían indicar que el ciudadano conoce información de personas naturales o jurídicas para realizar un trámite ante la Secretaria Distrital de Ambiente, generando una alerta al Grupo de Servicio la Ciudadanía que permita la identificación o no de la materialización del riesgo, lo anterior se constata al revisar las evidencias anexadas, en este sentido, se puede determinar que el riesgo no se materializó y que el reporte de la primera línea se realizó en los tiempos establecidos en la Política de Administración de Riesgos. Nota: teniendo en cuenta que abril aún no ha finalizado, se solicita adjuntar las evidencias del formato PA09-PR04-F1 correspondientes a este mes en el siguiente reporte.</t>
  </si>
  <si>
    <t xml:space="preserve">María Alejandra Franco Reyes </t>
  </si>
  <si>
    <t>Catherin Maritza Rodríguez Muñoz</t>
  </si>
  <si>
    <t xml:space="preserve">SEGUIMIENTO TERCERA LINEA DE DEFENSA. Los seguimientos de la Primera y Segunda Líneas de Defensa se realizaron oportunamente. Se informó por la Primera Línea de Defensa que no se materializó el riesgo. Con las evidencias aportadas, se observó que cuando un ciudadano requiere asesoría en los diferentes canales de atención para acceder a los trámites y/o servicios de la Entidad, los agentes de servicio del grupo de Servicio a la Ciudadanía registran los datos en el formato de control de atención presencial, telefónica o virtual. Recomendaciones. Seguir informando por la Primera Línea de Defensa si se materializó el riesgo. </t>
  </si>
  <si>
    <t>Sigla</t>
  </si>
  <si>
    <t>Consecutivo</t>
  </si>
  <si>
    <t>Versión</t>
  </si>
  <si>
    <t>Objetivo del Proceso</t>
  </si>
  <si>
    <t>Descripción del Riesgo</t>
  </si>
  <si>
    <t>Alcance</t>
  </si>
  <si>
    <t>Causa Inmediata / Circunstancia Inmediata</t>
  </si>
  <si>
    <t>Causa Raíz</t>
  </si>
  <si>
    <t>Clasificación del Riesgo</t>
  </si>
  <si>
    <t>Calificación Inherente</t>
  </si>
  <si>
    <t>Calificación Residual</t>
  </si>
  <si>
    <t>Zona</t>
  </si>
  <si>
    <t>Descripción del Control</t>
  </si>
  <si>
    <t>Tipo</t>
  </si>
  <si>
    <t>Implementación</t>
  </si>
  <si>
    <t>Documentación</t>
  </si>
  <si>
    <t>Frecuencia</t>
  </si>
  <si>
    <t>% Probabilidad</t>
  </si>
  <si>
    <t>% de Impacto</t>
  </si>
  <si>
    <t>3ª Línea de defensa</t>
  </si>
  <si>
    <t>SC. 2019</t>
  </si>
  <si>
    <t>31/01/2024 5:00:00 a. m.</t>
  </si>
  <si>
    <t>Posibilidad de afectación reputacional por dificultades presentadas a los ciudadanos y grupos de interés al acceder a los trámites y servicios de la entidad debido a interrupciones o inadecuada atención en los canales habilitados.</t>
  </si>
  <si>
    <t>Este proceso inicia con la recepción del trámite y/o servicio por parte de los diferentes grupos de interés mediante los canales de atención habilitados; los cuales son direccionados a los procesos competentes de la Entidad y finaliza con la remisión de entrega efectiva o publicación de las respuestas emitidas por los diferentes procesos de la Entidad.</t>
  </si>
  <si>
    <t>Reputacional</t>
  </si>
  <si>
    <t>Dificultades presentadas a los ciudadanos y grupos de interés al acceder a los trámites y servicios de la entidad.</t>
  </si>
  <si>
    <t>Interrupciones o inadecuada atención en los canales habilitados.</t>
  </si>
  <si>
    <t>Usuarios, productos y prácticas</t>
  </si>
  <si>
    <t>Moderado</t>
  </si>
  <si>
    <t>Alto</t>
  </si>
  <si>
    <t>Reducir: Mitigar</t>
  </si>
  <si>
    <t>El grupo de Servicio a la Ciudadanía, informa al ciudadano que el canal de atención por el cual esta realizando la solicitud ante la entidad no se encuentra habilitado en el momento y lo remite a los canales de atención habilitados, a traves de la publicación realizada en la guía de tramites y servicios y/o en la página web de la entidad.</t>
  </si>
  <si>
    <t>Detectivo</t>
  </si>
  <si>
    <t>Manual</t>
  </si>
  <si>
    <t>Documentado</t>
  </si>
  <si>
    <t>Continua</t>
  </si>
  <si>
    <t>Con registro</t>
  </si>
  <si>
    <t>Media</t>
  </si>
  <si>
    <t>Acciones para Abordar Riesgos-540</t>
  </si>
  <si>
    <t>Durante el primer cuatrimestre de 2024, se realizaron los controles pertinentes a este riesgo, cada vez que un ciudadano requirió atención en cualquiera de los canales habilitados, el agente de Servicio a la Ciudadanía realiza la atención pertinente y esta es registrada en el formato PA09-PR04-F1 Formato registro y control del servicio de la SDA, y adicionalmente se divulgó y socializó con los ciudadanos atendidos, cado uno de los puntos de atención, así como las líneas de canal telefónico y correo de atención al ciudadano para la atención virtual, asi como los diferentes tramites y servicios ofrecidos por la entidad, con el fin de dar a conocer a los ciudadanos todos los medios de atención, en caso que se presente interrupciones por alguno de los canales. Así mismo se generaron los certificados de confiabilidad mensual de la Guía de Tramites y Servicios, con el fin que esta se encuentre actualizada, y en caso de materializarse el riesgo los ciudadanos puedan consultarla mediante la pagina web. De acuerdo a lo anteriormente expuesto, se evidencia hasta el momento de este seguimiento que el riesgo no fue materializado, pues se aplicaron los controles que permiten fortalecer cada uno de los canales de atención. Evidencia controles: Certificado de confiabilidad Guia de trámites y Formatos Registro y control de servicio en la SDA.</t>
  </si>
  <si>
    <t>Teniendo en cuenta el reporte de la primera línea de defensa, se observa que este control viene ejecutándose de manera eficaz y como quedó definido en el riesgo ya que cada vez que un ciudadano requirió atención en cualquiera de los canales habilitados, el agente de Servicio a la Ciudadanía informó, divulgó y socializó con los ciudadanos atendidos, cado uno de los puntos de atención y registró en el formato PA09-PR04-F1 la información ofrecida, adicionalmente, se generaron los certificados de confiabilidad mensual de la Guía de Trámites y Servicios, con el fin de garantizar que la información de canales y puntos de atención se encuentre actualizada, lo anterior se constata al revisar las evidencias anexadas, en este sentido, se puede determinar que el riesgo no se materializó y que el reporte de la primera línea se realizó en los tiempos establecidos en la Política de Administración de Riesgos. Nota: teniendo en cuenta que abril aún no ha finalizado, se solicita adjuntar las evidencias del formato PA09-PR04-F1 correspondientes a este mes en el siguiente reporte.</t>
  </si>
  <si>
    <t xml:space="preserve">El seguimiento de la Primera y Segunda Líneas de Defensa se realizó oportunamente. La Primera Línea de Defensa señaló que el riesgo no se materializó. Se aportaron 4 certificados de confiabilidad de la información publicada en la Guía de Trámites y Servicios, de cada uno de los meses del primer cuatrimestre de 2024, en los que consta que se validó la totalidad de la información relacionada con trámites, Otros Procedimientos Administrativos –OPA-, consultas de acceso a la información pública y otros servicios, que se encuentran publicados en la Guía de Trámites y Servicios; encontrándola actualizada para ser divulgada a través de los diferentes canales de atención de la Red CADE administrados por la Dirección del Sistema Distrital de Servicio a la Ciudadanía de la Secretaria General de la Alcaldía Mayor de Bogotá D.C. Igualmente se aportaron registros de atención presencial telefónica y virtual, con lo que se demuestra que se aplicaron los controles para atender a los ciudadanos por los canales habilitados para acceder a los trámites y servicios de la entidad. Recomendaciones: • Continuar informando por la Primera Línea de Defensa si se materializó el riesgo. • Diligenciar en el aplicativo Isolución, la información sobre responsable y la descripción de: tipo de control, implementación, documentación, frecuencia y evidencia de éste riesgo. • Seguir fortaleciendo los controles para evitar interrupciones o fallos en la atención, asegurando así una respuesta oportuna a los ciudadanos a través de los canales designados para acceder a los servicios y trámites de la entidad. </t>
  </si>
  <si>
    <t>Plan de contingencia-Riesgos DAFP-1157</t>
  </si>
  <si>
    <t>Posibilidad de afectación reputacional por emisión de respuestas inoportunas desde las áreas competentes debido a retrasos en la radicación, asignación y seguimiento de las PQRS ingresadas a través de los diferentes canales de atención habilitados.</t>
  </si>
  <si>
    <t>Emisión de respuestas inoportunas desde las áreas competentes.</t>
  </si>
  <si>
    <t>Retrasos en la radicación, asignación y seguimiento de las PQRS ingresadas a través de los diferentes canales de atención habilitados.</t>
  </si>
  <si>
    <t>Muy Alta</t>
  </si>
  <si>
    <t>Catastrófico</t>
  </si>
  <si>
    <t>Extremo</t>
  </si>
  <si>
    <t>Los agentes de servicio del grupo de Servicio a la Ciudadanía radican de manera inmediata en el sistema Forest las PQR´s recibidas, estas son asignadas a las áreas competentes para trámite correspondiente y se realiza seguimiento, a través de correos electrónicos y alarmas semanales recordando las solicitudes pendientes de tramitar</t>
  </si>
  <si>
    <t>Preventivo</t>
  </si>
  <si>
    <t>Acciones para Abordar Riesgos-541</t>
  </si>
  <si>
    <t>Durante el primer cuatrimestre de 2024, se realizó la radicación del 100 por ciento de PQRS ingresadas a la entidad en el sistema de información Forest, así, en enero 1984, en febrero 2620, en marzo 1964, y en abril no se tiene su totalidad debido a que el cierre se generara con corte a 30 de abril, por lo tanto hasta la fecha tenemos un total de 6568 a corte de marzo correspondiente al primer cuatrimestre 2024, asi mismo, se reporta el mes de diciembre 2023 con 1445 PQRS, el cual no fue reportado en el seguimiento anterior, por la misma razón de las fechas de cierre, Todas las solicitudes PQRSF a su vez fueron redireccionadas a las áreas o procesos competentes para su respectivo trámite, las cuales quedaron asignadas el mismo día de su radicación. Así mismo, se realizaron las alarmas semanales, las cuales fueron enviados a los líderes y enlaces de PQRF de los diferentes procesos, con el propósito de minimizar las respuestas fuera de término expedidas por la Entidad. De acuerdo a lo anterior, se realizaron los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De acuerdo a lo anteriormente expuesto se evidencia que el riesgo no fue materializado. Evidencia controles: Seguimiento y alarmas semanales</t>
  </si>
  <si>
    <t>Teniendo en cuenta el reporte de la primera línea de defensa, se observa que este control viene ejecutándose de manera eficaz y como quedó definido en el riesgo ya que los agentes de servicio del grupo de Servicio a la Ciudadanía radicaron y asignaron inmediatamente el 100% de las PQR´s recibidas, así mismo se muestra en el reporte, el seguimiento realizado a través de correos electrónicos y alarmas semanales, lo anterior se constata al revisar las evidencias anexadas, en este sentido, se puede determinar que el riesgo no se materializó y que el reporte de la primera línea se realizó en los tiempos establecidos en la Política de Administración de Riesgos. Nota: teniendo en cuenta que abril aún no ha finalizado, se solicita adjuntar las evidencias del seguimiento y las alarmas semanales correspondientes a este mes en el siguiente reporte.</t>
  </si>
  <si>
    <t xml:space="preserve">SEGUIMIENTO TERCERA LÍNEA DE DEFENSA El seguimiento de la Primera y Segunda Líneas de Defensa se realizó de manera oportuna. La Primera Línea de Defensa señaló que el riesgo no se materializó. Se aportaron archivos de relación de peticiones recibidas y alarmas semanales, como controles para evitar respuestas inoportunas Recomendaciones: • Diligenciar en el aplicativo Isolución, la información sobre responsable y la descripción de: tipo de control, implementación, documentación, frecuencia y evidencia de éste riesgo. • Recordar a las dependencias competentes del trámite de los PQRS la posibilidad de dar aplicación al parágrafo del art. 14 de la ley 1755 de 2015 “Por medio de la cual se regula el Derecho Fundamental de Petición y se sustituye un título del Código de Procedimiento Administrativo y de lo Contencioso Administrativo”, que señala: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 </t>
  </si>
  <si>
    <t>Plan de contingencia-Riesgos DAFP-1158</t>
  </si>
  <si>
    <t>SIG 2019</t>
  </si>
  <si>
    <t>SISTEMA INTEGRADO DE GESTIÓN (2019)</t>
  </si>
  <si>
    <t>Coordinar el Sistema Integrado de Gestión SIG-MIPG de la Secretaría Distrital de Ambiente a través de la definición de lineamientos y asesoría para la implementación, seguimiento y mejora del SIG-MIPG, en cumplimiento de los objetivos institucionales, la integridad del sistema, la cultura del autocontrol y la autoevaluación de la gestión de manera permanente.</t>
  </si>
  <si>
    <t>Posibilidad de afectación reputacional por la desarticulación en la implementación de lineamientos e instrumentos asociados al SIG-MIPG debido a la desunificación de criterios en la asesoría para la implementación, seguimiento y mejora.</t>
  </si>
  <si>
    <t>Inicia con la identificación de necesidades del SIG-MIPG, continúa con la coordinación y ejecución de actividades para la implementación, sostenibilidad y seguimiento del SIG-MIPG, termina con la identificación de acciones para mejorar el desempeño del proceso SIG.</t>
  </si>
  <si>
    <t>Desarticulación en la implementación de lineamientos e instrumentos asociados al SIG-MIPG.</t>
  </si>
  <si>
    <t>Desunificación de criterios en la asesoría para la implementación, seguimiento y mejora del SIG-MIPG.</t>
  </si>
  <si>
    <t>Ejecución y administración de procesos</t>
  </si>
  <si>
    <t>Mayor</t>
  </si>
  <si>
    <t>Los profesionales del equipo SIG, verifican y unifican los criterios en la construcción y actualización de lineamientos para la implementación del SIG-MIPG, mediante mesas de trabajo teniendo en cuenta la normatividad vigente. De estas mesas de trabajo se dejaran actas de reunión y los documentos que se tratan.</t>
  </si>
  <si>
    <t>Acciones para Abordar Riesgos-542</t>
  </si>
  <si>
    <t>Los días 4 y 19 de marzo se realizaron reuniones de unificación de criterios y fortalecimiento de los lineamientos establecidos por el SIG. Como evidencia se cuenta con el acta de la reunión y los Ítem relevantes tratados.</t>
  </si>
  <si>
    <t>Teniendo en cuenta los tiempos establecidos en la Política de riesgos V7 y socializados en el memorando 2024IE77835 del 11 de abril del 2024, para realizar los monitoreos y seguimientos a los riesgos por la diferentes líneas de defensa, a la fecha 29 de abril de 2024, día en el que vence el plazo para que la segunda línea realice el seguimiento correspondiente al primer cuatrimestre del 2024, se observa que la primera línea de defensa, no realizó el monitoreo al control establecido para este riesgo, correspondiente al periodo en mención, tampoco se evidencia anexos adjuntos, imposibilitando a la segunda línea, el análisis de la ejecución del mismo e inferir si el riesgo se materializó o no.</t>
  </si>
  <si>
    <t xml:space="preserve">TERCERA LÍNEA DE DEFENSA : Se identificó: 1. Acta de reunión de fecha 4 de marzo de 2024, que tienen por objeto: Estandarizar conceptos, lineamientos y metodologías implementadas por los profesionales SIG, teniendo en cuenta el rol de la Subsecretaria General como segunda línea de defensa, así como, acta del 19 de marzo de 2024 que refiere la continuación de la revisión de ejemplos de actualización documental; no obstante, en torno a la denominación del riesgo, afectación reputacional por la desarticulación en la implementación de lineamientos e instrumentos asociados al SIG-MIPG debido a la desunificación de criterios en la asesoría para la implementación, seguimiento y mejora, no se identifica la causa raíz y la causa inmediata del riesgo, por lo que se insta a revisar la pertinencia de la redacción, dando cumplimiento a los lineamientos establecidos por el DAFP, en la Guía para la Administración del Riesgo y el diseño de controles en entidades públicas - Versión 6. 2. La redacción del control: Los profesionales del equipo SIG, verifican y unifican los criterios en la construcción y actualización de lineamientos para la implementación del SIG-MIPG, mediante mesas de trabajo teniendo en cuenta la normatividad vigente. De estas mesas de trabajo se dejarán actas de reunión y los documentos que se tratan, no determina claramente la Acción sobre la articulación y unificación de criterios para la implementación de lineamientos, a su vez, no se identifica la periodicidad del control, como tampoco las acciones que se desarrollarán en caso de desviación, como complemento del control. Se recomienda revisar y mejorar el Diseño del Control. </t>
  </si>
  <si>
    <t>Plan de contingencia-Riesgos DAFP-1159</t>
  </si>
  <si>
    <t>GCnt. 2019</t>
  </si>
  <si>
    <t>Posibilidad de efectos dañosos sobre recursos públicos, por la cuantificación errada de la multa o clausula penal de los actos administrativos sancionatorios contractuales emitidos y ejecutoriados, debido a una tasación que no obedece a criterios objetivos en su aplicación.</t>
  </si>
  <si>
    <t>Aplica a todos los procesos que requieran el apoyo para la satisfacción de las necesidades propias de cada uno; a través de la celebración de contratos o convenios; para obtener servicios; obras o bienes; los cuales se adelantan mediante la modalidad correspondiente; continuando las etapas precontractuales; contractual y postcontractual; y finaliza con la liquidación de los contratos.</t>
  </si>
  <si>
    <t>Efecto dañoso sobre recursos públicos</t>
  </si>
  <si>
    <t>Cuantificación errada de la multa o clausula penal de los actos administrativos sancionatorios contractuales emitidos y ejecutoriados.</t>
  </si>
  <si>
    <t>Por una tasación que no obedece a criterios objetivos en su aplicación.</t>
  </si>
  <si>
    <t>Fiscal</t>
  </si>
  <si>
    <t>Baja</t>
  </si>
  <si>
    <t>El profesional de la Subdirección Contractual proyecta el acto administrativo por el cual se realiza la imposición de multas sanciones y declaratoria de incumplimiento, se presenta en audiencia y es aceptada por el ordenador del gasto u objeto de recurso por parte del contratista o aseguradora. Como evidencia se deja el acta de la audiencia.</t>
  </si>
  <si>
    <t>Acciones para Abordar Riesgos-547</t>
  </si>
  <si>
    <t xml:space="preserve">En el primer cuatrimestre de 2024 no se presentaron hechos que configuren la materialización de riesgos fiscales en la contratación durante este periodo. En consecuencia, no se generaron acciones de control </t>
  </si>
  <si>
    <t>Seguimiento al control, segunda linea primer cuatrimestre. En el seguimiento de primera linea no se reporta acciones de control. Se recomienda revisar que el control es para evitar la materializaciòn, por lo tanto su evidencia son las actas de audiencia cuando se realizan imposición de multas sanciones y declaratoria de incumplimiento. El riesgo no se evidencia materializado.</t>
  </si>
  <si>
    <t xml:space="preserve">1. La información relacionada con el seguimiento al riesgo fue cargada de manera oportuna. 2. Se reiteran las observaciones realizadas por la segunda línea de defensa en cuanto a la necesidad de ajustar el control para que la evidencia de cuenta de la aplicación del control, pues, el acta de audiencia no acredita el ejercicio del este. 3. Ahora bien, siguiendo lo dispuesto en la Guía para la Administración del Riesgo y el diseño de controles en entidades públicas - Versión 6, en lo que respecta a la “Estructura para la descripción del control”, es claro que la construcción del control no establece con claridad la naturaleza de la desviación ni la evidencia de esa desviación. 5 En este cuatrimestre no se reportaron acciones de control </t>
  </si>
  <si>
    <t>Plan de contingencia-Riesgos DAFP-1160</t>
  </si>
  <si>
    <t>Posibilidad de afectación reputacional por tener vinculo contractual con personas relacionadas con LA/FT, debido a la omisión en la verificación de las listas restrictivas de la OFAC y de la ONU</t>
  </si>
  <si>
    <t>Reputacional.</t>
  </si>
  <si>
    <t>Tener vinculo contractual con personas relacionadas con LA/FT.</t>
  </si>
  <si>
    <t>Omisión en la verificación de las listas restrictivas de la OFAC y de la ONU.</t>
  </si>
  <si>
    <t>SARLAFT</t>
  </si>
  <si>
    <t>El Profesional de la Subdirección Contractual, en los procesos de vinculación de contratos, realizará la verificación de 10 procesos en las listas restrictivas, con el fin de validar que estas personas no estén relacionadas LA/FT. Evidencia: Soporte Verificación Listas Restrictivas.</t>
  </si>
  <si>
    <t>Acciones para Abordar Riesgos-548</t>
  </si>
  <si>
    <t>Frente a este riesgo es importante aclarar que se realizó verificación del Manual de SRLAFT y se evidenciaron acciones que no son posibles aplicar, en consecuencia, se presentaron diversas observaciones y comentarios para tener en cuenta en el Manual y a la fecha no se ha recibido respuesta a las observaciones presentadas al manual. En este sentido, la Subdirección Contractual no ha implementado el manual de SARLAFT ni el formato Contraparte dispuesto para tal fin. Se adjunta memorando 2024IE35740 del 12 de febrero 2024 enviado a la Subsecretaría General</t>
  </si>
  <si>
    <t>Seguimiento al control, segunda linea de defensa, primer cuatrimestre. Se evidencia el memorando en el cual se solicita la revisiòn del manual. Se recomienda dar aplicabilidad al manual actual el cual fue validado por las areas involucradas previa aprobaciòn, mientras se realiza el ajuste respectivo. De igual forma el control es tomar 10 procesos de vinculacion y validarlos en las listas resctritivas, tal y como lo estan validando en la vinculacion del personal de planta. No informan si el riesgo se materializo o no.</t>
  </si>
  <si>
    <t xml:space="preserve">1. La información relacionada con el seguimiento al riesgo fue cargada de manera oportuna. 2. Se reiteran las observaciones realizadas por la segunda línea de defensa en cuanto a la necesidad de aplicar el control previsto. 3. Del análisis de la información reportada en el sistema de seguimiento, no es posible precisar si existió o no materialización del riesgo. 4. El proceso afirma que, no aplicó el control por inconsistencias en la política SERLAFT; sin embargo, en el memorando que se allega como evidencia no da cuenta de las particulares deficiencias para aplicar la revisión a la muestra contractual establecida en el control. En todo caso, la falta de implementación del sistema SERLAFT (o las debilidades en su implementación) no debería ser óbice para que se aplica lo establecido en el control, es decir, la revisión de 10 proceso contractuales. No puede perderse de vista que al haber identificado un riesgo como posible (en este caso como alto) y no aplicar los controles necesarios, expone a la entidad no solo a su eventual materialización, sino también a daños de naturaleza “antijurídica” por la negligencia en la aplicación de un control “formalmente” establecido. 5. Ahora bien, siguiendo lo dispuesto en la Guía para la Administración del Riesgo y el diseño de controles en entidades públicas - Versión 6, en lo que respecta a la “Estructura para la descripción del control”, es claro que la construcción del control no establece con claridad la frecuencia en la práctica del control, no define el camino a seguir en caso de desviación, ni señala cuales serían las evidencias que acreditan la práctica de control. </t>
  </si>
  <si>
    <t>Plan de contingencia-Riesgos DAFP-1161</t>
  </si>
  <si>
    <t>Posibilidad de afectación reputacional por falencia en la estructuración de los documentos que conforman el proceso de selección (Licitación pública, selección abreviada, concurso de méritos, contratación directa y mínima cuantía) debido a la no aplicación de la normatividad vigente.</t>
  </si>
  <si>
    <t>Falencia en la estructuración de los documentos que conforman el proceso de selección (Licitación pública, selección abreviada, concurso de méritos, contratación directa y mínima cuantía).</t>
  </si>
  <si>
    <t>No aplicación de la normatividad vigente.</t>
  </si>
  <si>
    <t>Cada vez que se requiere adelantar un proceso de contratación en las diferentes modalidades (licitación pública, selección abreviada, concurso de méritos, mínima cuantía, o contratación directa), el abogado de la Subdirección Contractual asignado para el correspondiente trámite, verifica la documentación presentada por las dependencias que generan la necesidad, con el objeto de dar viabilidad jurídica y dar continuidad al trámite, si se detecta alguna inconsistencia, el trámite debe ser devuelto por correo (procesos de funcionamiento) o a través de la herramienta SIPSE (para los procesos que van por proyecto de inversión) a la dependencia para los ajustes. Verificada la viabilidad el proceso continuo con la revisión por parte del subdirector(a) Contractual, quien verificará nuevamente la conformidad de la documentación. Como evidencia se tienen los correos electrónicos y/o SIPSE de devolución enviados por los abogados asignados para el respectivo trámite</t>
  </si>
  <si>
    <t>Acciones para Abordar Riesgos-549</t>
  </si>
  <si>
    <t xml:space="preserve">SEGUIMIENTO AL CONTROL PRIMERA LINEA DE DEFENSA En el primer cuatrimestre se recibieron más de 1080 procesos relacionados con solicitudes de contratos de prestación de servicios profesionales y de apoyo a la gestión, de los cuales se presentaron observaciones y devoluciones en varios procesos, las cuales se pueden verificar en el Sistema integrado SIPSE, en cada uno de los procesos SIPSE. Para este caso las principales devoluciones se presentaron por inconsistencias en la experiencia del futuro contratista y su relación con el objeto a contratar, por la presentación de documentos Así mismo, se recibieron solicitudes de procesos de convocatoria pública y modificaciones de contratos, en los cuales se presentaron observaciones y devoluciones. Como soporte se adjuntan correos electrónicos de devolución y una muestra de devoluciones SIPSE, dejando salvedad que en el sistema SIPSE se registran las devoluciones y reportes de cada proceso. Como evidencia se tienen los cuatro memorandos del mes de abril de 2024 para las áreas donde se refleja la devolución enviados por los abogados asignados para el respectivo trámite. </t>
  </si>
  <si>
    <t>Seguimiento al control, segunda linea de defensa, primer cuatrimestre. Se evidencian los memorandos mediante los cuales se realiza la respectiva devolucion de los procesos que requieren ajustes. No se evidencia los correos electronicos de devolucion, ni los reportes SIPSE que demuestre el seguimiento que realizan los abogados de la Subdireccion Contractual. No informan si el riesgo se materializo o no.</t>
  </si>
  <si>
    <t xml:space="preserve">1. La información relacionada con el seguimiento al riesgo fue cargada de manera oportuna. 2. Se reiteran las observaciones realizadas por la segunda línea de defensa en cuanto a la falta de evidencia de algunos aspectos relevantes del control: correos electrónicos de devolución del abogado a cargo del proceso contractual ni los soportes de los reportes en la herramienta SIPSE. 3. Del análisis de la información reportada en el sistema de seguimiento, no es posible precisar si existió o no materialización del riesgo. 4. El seguimiento al riesgo no establece un baremo que permita contrastar la información con la línea base del indicador y de ese modo establecer la “frecuencia del riesgo” o sus eventuales desviaciones. 5. Si bien es posible afirmar que desde el punto de vista del diseño del riesgo el control se encuentra bien construido, es necesario pensar en su utilidad o pertinencia. Al respecto, es claro que la devolución permanente de procesos contractuales a las áreas técnicas puede suponer debilidades ya sea en la manera en que se difunden lineamientos técnicos por parte del proceso o, debilidades en la gestión de los enlaces de las áreas técnicas con el proceso. En todo caso ninguna de esas situaciones son contempladas en el diseño del control ( y en la propia conceptualización del riesgo) situación que, entendiendo las frecuentes demoras en los procesos contractuales adelantados por SDA, deberían tomarse en cuenta como factores que pudieran llegar a materializar el riesgo que se pretende precaver: Daño reputacional. </t>
  </si>
  <si>
    <t>Plan de contingencia-Riesgos DAFP-1162</t>
  </si>
  <si>
    <t>GTHU 2019</t>
  </si>
  <si>
    <t>Posibilidad de afectaciòn reputacional por la vinculación al servicio público de personas relacionadas con lavado de activos (LA) y Financiación del Terrorismo (FT) debido a la la omisión en la verificación de las listas restrictivas de la OFAC y de la ONU.</t>
  </si>
  <si>
    <t>Aplica para todos los servidores, e inicia con la identificación de las necesidades de talento humano, y continua la gestión de situaciones administrativas, inducción y reinducción, bienestar social, seguridad y salud en el trabajo e identificación de riesgos, incentivos y estímulos, evaluación de desempeño y finaliza con los trámites para la desvinculación como funcionario.</t>
  </si>
  <si>
    <t>Vinculación al servicio público de personas relacionadas con lavado de activos (LA) y Financiación del Terrorismo (FT).</t>
  </si>
  <si>
    <t>Por la omisión en la verificación de las listas restrictivas de la OFAC y de la ONU.</t>
  </si>
  <si>
    <t>El Profesional de Talento Humano en cada proceso de vinculación de personal a planta, realiza la verificación en las listas vinculantes y restrictivas de los postulados, con el fin de validar que estas personas no esten relacionadas LA/FT. Como evidencia se deja el soporte de verificación de las listas restrictivas de la OFAC y de la ONU.</t>
  </si>
  <si>
    <t>Acciones para Abordar Riesgos-550</t>
  </si>
  <si>
    <t xml:space="preserve">Seguimiento al control – Primera Línea de defensa Listas restrictivas de la OFAC Durante el primer cuatrimestre la entidad registro trece (13) postulantes a nuevos funcionarios a la planta de personal, los cuales se relacionan a continuación: Nombres y Apellidos Documento Sánchez Gutiérrez Nayi Karina 1.005.994.908 Gómez Cure Jorge Luis 91.524.926 Rodríguez Rodríguez Jerónimo Juan Diego 79.597.602 Vásquez Aguilera Yesenia 52.984.790 Contento Muñoz Andrés Fabián 80.133.869 García Aguirre Daniela 1.094.940.152 Rojas Cala Javier Eduardo 80.111.644 Rodríguez Pardo Gladys Emilia 53.125.107 Saldaña Barahona Andrea Yinneth 52.909.063 Aristizábal González Juan David 1.121.850.856 Galvis Sánchez Claudia Patricia 52.008.478 Gordillo Rodríguez Claudia Milena 23.755.389 Duarte Mayorga Karen Adriana 52.881.080 Para cada uno de los postulantes en el proceso de revisión y validación de requisitos para el cargo a ejercer, se llevó a cabo la consulta y verificación de las listas restrictivas de la OFAC, a través del enlace: https://sanctionssearch.ofac.treas.gov/Default.aspx , en la cual se validó por nombres y apellidos completos y número de identificación, cada uno de los postulantes. La consulta en la búsqueda de la lista de sanciones no arrojó ningún resultado para los trece (13) nombres validados. Lista vinculante ONU De conformidad con la proyección de las nuevas vinculaciones realizadas a la Secretaría Distrital de Ambiente en el primer cuatrimestre, se ingresa al enlace: https://www.un.org/securitycouncil/es/content/un-sc-consolidated-list, realizado lo anterior se identifica la lista consolidada del Consejo de Seguridad de la Naciones Unidas y de descarga en versión PDF, en el enlace https://scsanctions.un.org/8qo1psp-all.html se encuentra la lista la cual tiene la posibilidad de descargarla en PDF. Este documento contiene 198 páginas y consta de las dos secciones: A. PERSONAS B. ENTIDADES Y OTROS GRUPOS Para llevar a cabo la revisión se realizó la consulta por A. PERSONAS y a través del buscador de texto se registró el nombre y apellido de cada uno de los funcionarios a vincularse a la entidad. La consulta en la búsqueda de la lista vinculante de la ONU no arrojó ningún resultado para los trece (13) nombres validados, consultados en la Lista. NO SE MATERIALIZÓ EL RIESGO. </t>
  </si>
  <si>
    <t>Seguimiento al control, segunda linea primer cuatrimestre. Se evidencia la verificacion que se esta realizando en las lista OFAC y ONU validando en el proceso de vinculación del personal de planta que no esten relacionadas LA/FT. El riesgo no se evidencia materializado.</t>
  </si>
  <si>
    <t xml:space="preserve">1. La información relacionada con el seguimiento al riesgo fue cargada de manera oportuna. 2. Se evidencia coherencia entre el riesgo y el control. No obstante, es necesario precisar en el control tanto la “desviación” como el plan de tratamiento. 3. Es necesario que en lo soportes se establezca la totalidad de los funcionarios que ingresaron durante el periodo (certificación de talento humano). </t>
  </si>
  <si>
    <t>Plan de contingencia-Riesgos DAFP-1163</t>
  </si>
  <si>
    <t>Posibilidad de efectos dañosos sobre el recurso público, por el no cumplimiento del tiempo establecido en el acto administrativo, en el cual se otorgó los viáticos y gastos de viaje en la comisión de servicio, debido al desconocimiento del proceso para reintegro de dineros otorgados como viáticos en dicha situación administrativa.</t>
  </si>
  <si>
    <t>Efecto dañoso sobre recursos públicos.</t>
  </si>
  <si>
    <t>Por el no cumplimiento del tiempo establecido en el acto administrativo, en el cual se otorgó los viáticos y gastos de viaje en la comisión de servicio.</t>
  </si>
  <si>
    <t>Por el desconocimiento del proceso para reintegro de dineros otorgados como viáticos en la comisión de servicios.</t>
  </si>
  <si>
    <t>Leve</t>
  </si>
  <si>
    <t>Bajo</t>
  </si>
  <si>
    <t>Aceptar</t>
  </si>
  <si>
    <t>El profesional de talento humano solicita el informe ejecutivo de acuerdo con los establecido en el procedimiento PA01-PR48 Comisión de servicios, con el fin de verificar las actividades desplegadas de dicha comisión. Como evidencia se tiene el informe ejecutivo.</t>
  </si>
  <si>
    <t>Muy Baja</t>
  </si>
  <si>
    <t>Plan de contingencia-Riesgos DAFP-1164</t>
  </si>
  <si>
    <t>Seguimiento primera Línea de Defensa: Durante el primer cuatrimestre se presentó una comisión de servicios al exterior, que no generó gastos para la Entidad. No se materializó el Riesgo</t>
  </si>
  <si>
    <t>Seguimiento al control, segunda linea, primer cuatrimestre. No se evidencia el informe ejecutivo establecido en el procedimiento PA01-PR48 Comisión de servicios, toda vez que el procedimiento no discrimina la presentacion de este informe si la comision es con o sin presupuesto de la entidad. El riesgo no se evidencia materializado.</t>
  </si>
  <si>
    <t>El profesional de talento humano solicita el formato diligenciado PA01-PR48-F1 Certificado de Cumplido de Comisión, de acuerdo con lo establecido en el procedimiento PA01-PR48 Comisión de servicios, con el fin de verificar que la Comisión se cumplió de acuerdo al acto administrativo que lo confirió. Como evidencia se tiene el Certificado de Cumplido de Comisión.</t>
  </si>
  <si>
    <t xml:space="preserve">Se adjunta el acto administrativo, que concede la comisión </t>
  </si>
  <si>
    <t>Seguimiento al control, segunda linea, primer cuatrimestre. Se evidencia el certificado de cumplimiento de la Comision de servicio que se realizo durante el primer cuatrimentre y la cual esta sorportada con el respectivo acto administrativo. El riesgo no se evidencia materializado.</t>
  </si>
  <si>
    <t xml:space="preserve">Descripción de TERCERA LÍNEA: Se identificó: 1. La información relacionada con el seguimiento al riesgo fue cargada de manera oportuna. 2. Se evidencia coherencia entre el riesgo y el control. No obstante, es necesario precisar en el control tanto la “desviación” como el plan de tratamiento. 3. Es necesario que en los soportes se establezca la totalidad de los funcionarios y contratistas a los que se les otorgó comisión de servicios (certificación de talento humano). 4. El control tiene una faceta eminentemente correctiva, se recomienda fortalecer aspectos preventivos que prevengan la materialización del riesgo </t>
  </si>
  <si>
    <t>Posibilidad de afectación económica por falta de seguimiento y control en la asistencia a las capacitaciones programadas en el PIC y adelantar los cobros para la recuperación de los recursos públicos, por la no asistencia a estas; debido al desinterés de los funcionarios para asistir a las capacitaciones que generan costo para la SDA.</t>
  </si>
  <si>
    <t>Económico</t>
  </si>
  <si>
    <t>Falta de seguimiento y control en la asistencia a las capacitaciones programadas en el PIC y adelantar los cobros para la recuperación de los recursos públicos, por la no asistencia a estas.</t>
  </si>
  <si>
    <t>Desinterés de los funcionarios para asistir a las capacitaciones que generan costo para la SDA.</t>
  </si>
  <si>
    <t>Menor</t>
  </si>
  <si>
    <t>El profesional de capacitación socializa a los servidores las capacitaciones programadas en el PIC de la vigencia, para su respectiva inscripción; como control se establece que quienes se inscriban deben diligenciar el formato PA01-PR32-F3 - "Acta de compromiso y autorización de actividades", para garantizar su participación y aprobación a las capacitaciones. Como evidencia queda el formato PA01-PR32-F3 - "Acta de compromiso y autorización de actividades" firmados y las listas de asistencia de participación a las capacitaciones.</t>
  </si>
  <si>
    <t>Acciones para Abordar Riesgos-551</t>
  </si>
  <si>
    <t xml:space="preserve">Seguimiento al control – Primera Línea de defensa Durante el primer cuatrimestre, no se recepcionaron actas de compromiso, en razón a que a la fecha no se han concretado contrataciones con ninguna institución educativa. Se estima que para el II semestre se desarrollarán las capacitaciones con costo. </t>
  </si>
  <si>
    <t>Seguimiento al control, segunda linea, primer cuatrimestre. No se evidencia el diligenciamiento del acta de compromiso y autorización de actividades, toda vez que en este cuatrimestre no se realizaron capacitaciones programadas por el PIC. La primera linea no informa si el riesgo se materializo o no.</t>
  </si>
  <si>
    <t xml:space="preserve">1. La información relacionada con el seguimiento al riesgo fue cargada de manera oportuna. 2. Se reiteran las observaciones realizadas por la segunda línea de defensa en cuanto a la imposibilidad de precisar la materialización del riesgo. 3. Del análisis de la información reportada en el sistema de seguimiento, no es posible precisar si existió o no materialización del riesgo. 4. Si bien es posible afirmar que desde el punto de vista del diseño del riesgo el control se encuentra bien construido, es necesario que en la estructura del control se precise si el seguimiento a las capacitaciones solo incluye aquellas que impliquen una erogación para la entidad. En todo caso, no se aporta evidencia relacionada con el PIC en la que se demuestre el número de capacitaciones previstas y aquellas efectivamente realizadas. </t>
  </si>
  <si>
    <t>Plan de contingencia-Riesgos DAFP-1165</t>
  </si>
  <si>
    <t>Posibilidad de afectación reputacional por la Fuga del conocimiento por parte de los funcionarios que se retiran de la entidad, por debilidad en la aplicación de los instrumentos que permiten la transferencia del conocimiento y la innovación.</t>
  </si>
  <si>
    <t>Fuga del conocimiento por parte de los funcionarios que se retiran de la entidad.</t>
  </si>
  <si>
    <t>Debilidad en la aplicación de los instrumentos que permiten la transferencia del conocimiento y la innovación.</t>
  </si>
  <si>
    <t>El profesional de talento humano cada vez que se presente retiro o reubicación del cargo de un funcionario remitirá el formato PA01-PR35-F1 acta de entrega del cargo, con el fin de mitigar la fuga de conocimiento, y se registre en este los principales temas de gestión del conocimiento en las actividades desarrolladas, funciones asignadas y los logros alcanzados por parte de cada funcionario. Como evidencia queda el formato PA01-PR35-F1 acta de entrega del cargo en la historia laboral del funcionario.</t>
  </si>
  <si>
    <t>Acciones para Abordar Riesgos-552</t>
  </si>
  <si>
    <t xml:space="preserve">Durante el primer cuatrimestre se presentaron en la entidad los siguientes retiros de funcionarios, particularmente del nivel directivo: - CALDERON LUNG ROSA NATACHA CC 40989735 - MANRIQUE FORERO RODRIGO ALBERTO CC 80243688 - MORENO PANESSO LUISA FERNANDA CC 1010182803 - DONOSO HERRERA YESENIA CC 1032357427 - GUIOMAR PATRICIA GIL ARDILA CC 52264707 - MURILLO ROJAS GABRIEL CC 80037115 En el marco de proceso de retiro de los funcionarios de la entidad, gestionan la entrega del cargo a través del formato PAO1-PR35-F1 - V4, entre otros documentos y en el cual registran todo lo relacionado con la información de gestión del Conocimiento. NO SE MATERIALIZÓ EL RIESGOS </t>
  </si>
  <si>
    <t>Seguimiento al control, segunda linea, primer cuatrimestre. Se evidencian los formatos de acta de entrega del cargo debidamente diligenciados. Se recomienda revisar los formatos por parte del profesional de talento humnao, toda vez que hay dos formatos (Gabriel Murillo y Guiomar Gil) que no registran la fecha de entrega, ademas anexan un informe del Dr. Julio Cesar Pulido que no esta en el formato PA01-PR35-F1 acta de entrega del cargo. El riesgo no se evidencia materializado.</t>
  </si>
  <si>
    <t xml:space="preserve">1. La información relacionada con el seguimiento al riesgo fue cargada de manera oportuna. 2. Se reiteran las observaciones realizadas por la segunda línea en cuanto a la inconsistencia en algunos de los soportes. 3. Del análisis de la información reportada en el sistema de seguimiento, no es posible precisar si existió o no materialización del riesgo, pues, no es posible evaluar en que consiste la “fuga de conocimiento”. Está claro que en camino a precaver la materialización del riesgo identificado, la suscripción de actas e informes, supone un elemento importante y preventivo para registrar la áreas de la SDA en las que se presentaron cambios; no obstante, es indispensable complementar la estructura del control con algún mecanismo que permita evaluar si después de un retiro o cambio de un funcionario se presentaron problemas por fugas de conocimiento. 4. El control tampoco establece en que consiste la desviación y el plan de tratamiento. 5. La evidencia aportada no acredita el número de total de cambios en la planta de personal. </t>
  </si>
  <si>
    <t>Plan de contingencia-Riesgos DAFP-1166</t>
  </si>
  <si>
    <t>Posibilidad de afectación económica y reputacional por la falta de compromiso de los funcionarios y contratistas en conocer los riesgos laborales a los que pueden estar expuestos en el desarrollo de sus funciones u obligaciones, debido al desinterés en participar en las actividades y capacitaciones programadas por Seguridad y Salud en Trabajo.</t>
  </si>
  <si>
    <t>Económico y Reputacional</t>
  </si>
  <si>
    <t>Falta de compromiso de los funcionarios y contratistas en conocer los riesgos laborales a los que pueden estar expuestos en el desarrollo de sus funciones u obligaciones.</t>
  </si>
  <si>
    <t>Desinterés en participar en las actividades y capacitaciones programadas por Seguridad y Salud en Trabajo.</t>
  </si>
  <si>
    <t>El profesional de Sistema de Gestión de Seguridad y Salud en el Trabajo - SG-SST mediante actividades y capacitaciones mensuales socializa la matriz de peligros e identificación de riesgos para dar a conocer los riesgos laborales a los que pueden estar expuestos los funcionarios y contratistas; para garantizar la mayor participación se realiza la invitación por dependencias con el fin que deleguen un grupo mínimo de servidores y así garantizar su participación; como evidencias quedan las convocatorias (correo o memorando), listas de asistencia de participantes y memorias.</t>
  </si>
  <si>
    <t>Acciones para Abordar Riesgos-553</t>
  </si>
  <si>
    <t xml:space="preserve">Seguimiento al control – Primera Línea de defensa En el transcurso del primer cuatrimestre, el profesional líder del Sistema de Gestión de Seguridad y Salud en el Trabajo (SG-SST), en consonancia con la identificación y priorización de riesgos, se ha elaborado y aprobado el plan de trabajo anual junto con el presupuesto requerido para el año 2024. En este contexto, con apoyo del profesional de la ARL Sura se realizó cronograma para iniciar las sesiones de inducción y reinducción relacionadas con el SG-SST para toda la Entidad, para realizar en el segundo cuatrimestre. Se adjunta documento. Riesgo no materializado. </t>
  </si>
  <si>
    <t>Seguimiento al control, segunda linea, primer cuatrimestre. Se evidencia un cronograma para el año para las sesiones de induccion y reinduccion por parte de la ARL. Sin embargo el control es la socializacion mensual de la matriz de peligros e identificacion de riesgos por parte del profesional de SST y cuyas evidencias son la convocatoria y los listados de asistencia. El riesgo no se evidencia materializado.</t>
  </si>
  <si>
    <t xml:space="preserve">1. La información relacionada con el seguimiento al riesgo fue cargada de manera oportuna. 2. Se reiteran las observaciones realizadas por la segunda línea en la que se deja clara que la evidencia aportada (un cronograma de capacitaciones) no demuestra la realización de la actividad del control 3. Del análisis de la información reportada en el sistema de seguimiento, no es posible precisar si existió o no materialización del riesgo, pues, no es posible identificar el número de capacitaciones realizadas 4. Ahora bien, el riesgo identificado alude a la “falta de interés” de los funcionarios, de ahí que, pueda afirmarse que el control no ataca las causas del riesgo. Al respecto, nótese que el control establece el reporte de las actividades de formación efectuadas durante el mes, pero nada dice de, por ejemplo, estrategias para acercar a los funcionarios a los temas de SST. El control tampoco estable en que consiste la desviación y el plan de tratamiento. 5. Ahora, desde el punto de vista del acercamiento al riesgo, se advierte que las consecuencias de la inobservancia a los lineamientos del SST, también entraña un riesgo de daño antijurídico que no se desvirtúa por la falta de “interés de los funcionarios”. </t>
  </si>
  <si>
    <t>Plan de contingencia-Riesgos DAFP-1167</t>
  </si>
  <si>
    <t>COM 2019</t>
  </si>
  <si>
    <t>Posibilidad de afectación reputacional por errores humanos en la divulgación de la información de la entidad presentada a los ciudadanos y grupos de interés, debido a fallas en la comunicación entre las áreas de la SDA y la Oficina Asesora de Comunicaciones.</t>
  </si>
  <si>
    <t>El proceso inicia con el requerimiento de las dependencias o de una propuesta generada en la Oficina Asesora de Comunicaciones, continua con la planificación de la estrategia, la conceptualización de las piezas de comunicación, la revisión y aprobación tanto del área técnica como del jefe de la Oficina Asesora de Comunicaciones y finaliza con la divulgación del material producido.</t>
  </si>
  <si>
    <t>Errores humanos en la divulgación de la información de la entidad presentadas a los ciudadanos y grupos de interés.</t>
  </si>
  <si>
    <t>Fallas en la comunicación entre las áreas de la SDA y la Oficina Asesora de Comunicaciones.</t>
  </si>
  <si>
    <t>El Jefe de la Oficina de Comunicaciones designa un profesional para cada dependencia, quien se encarga de elaborar el producto comunicacional solicitado. Cada vez que se requiere el contenido, datos e información, el profesional asignado revisa conjuntamente con la dependencia solicitante la información y las características para la producción de la pieza y luego de su aprobación tanto por el área y el jefe de comunicaciones, se realiza la publicación en los canales de comunicación internos o externos con los que cuenta la SDA, medios de comunicación, periodistas y redes sociales, según la necesidad. La ejecución del control se realiza a través de registros documentales de soporte como correos electrónicos y plataformas de mensajería como Whatsapp y Hangouts (Gmail).</t>
  </si>
  <si>
    <t>Acciones para Abordar Riesgos-554</t>
  </si>
  <si>
    <t xml:space="preserve">La emergencia sanitaria declarada por la COVID-19 ha conllevado a la implementación de nuevas modalidades de trabajo como la alternancia entre el trabajo en casa y en las instalaciones de la Secretaría de Ambiente. En ese sentido la Oficina Asesora de Comunicaciones se ha adaptado a los nuevos retos y desafíos para innovar y atender las necesidades y requerimientos de las diferentes dependencias en materia de comunicación, teniendo como soporte plataformas tecnológicas como WhatsApp y el correo institucional, de las que disponen los colaboradores de la OAC para realizar el proceso de retroalimentación y verificación de la información institucional. Durante el primer cuatrimestre del año 2024, la Oficina Asesora de Comunicaciones ejecutó el control a los riesgos del proceso de comunicaciones, conforme con los criterios establecidos. Los controles se llevaron a cabo con los responsables de elaborar comunicados de prensa, piezas gráficas y audiovisuales o de gestionar su producción, con el objetivo de verificar si se realizó la revisión del contenido y de la información a publicar, juntamente con la dependencia solicitante. El resultado de estos controles evidenció que las dependencias acompañaron el proceso de creación de los productos comunicativos para evitar que se presenten errores e imprecisiones en su contenido, cabe resaltar que desde la OAC, se revisa el contenido final (prensa, comunicación interna, audiovisual y creativo) seguido de los jefes involucrados en el proceso. Una vez aprobados por las partes, se procedió a su publicación en los canales de comunicación internos y externos con los que cuenta la SDA. Con lo anterior, se evidenció que el proceso de comunicaciones ejecutó de forma adecuada los controles para minimizar los riesgos, a partir del trabajo articulado las diferentes dependencias de la entidad. En ese sentido, se determinó que el riesgo identificado por el proceso “Posibilidad de afectación reputacional por errores humanos en la divulgación de la información de la entidad presentada a los ciudadanos y grupos de interés, debido a fallas en la comunicación entre las áreas de la SDA y la Oficina Asesora de Comunicaciones” no se materializó en el primer cuatrimestre de 2024. </t>
  </si>
  <si>
    <t>Seguimiento al control, segunda linea de defensa, primer cuatrimestre. Se evidencia el cumplimiento del control con los soportes en los cuales se verifica el continuo trabajo en equipo con las dependencias y el profesional de Comunicaciones, para el diseño, ajuste y publicacion en los diferentes medios de comunicacion de la SDA. El riesgo no se materializo.</t>
  </si>
  <si>
    <t xml:space="preserve">Seguimiento tercera línea de defensa: Se evidenció que el proceso ha identificado el riesgo de conformidad con lo indicado en la Guía para la administración del riesgo y el diseño de controles en entidades públicas, versión 6. Así mismo, se observó que el control establecido se ejecutó de conformidad como se tiene establecido, de conformidad con los soportes suministrados. El proceso indicó en forma expresa que el riesgo no se materializó en el primer cuatrimestre de la vigencia 2024. </t>
  </si>
  <si>
    <t>Plan de contingencia-Riesgos DAFP-1168</t>
  </si>
  <si>
    <t>PAR 2019</t>
  </si>
  <si>
    <t>Posibilidad de afectación reputacional por bajo conocimiento de las personas vinculadas a las estrategias de educación ambiental, frente al cuidado y preservación del territorio, las áreas de interés ambiental y la biodiversidad del Distrito Capital, debido al bajo dominio del tema por parte del educador y la falta de utilización de recursos pedagógicos</t>
  </si>
  <si>
    <t>Inicia con la definición los lineamientos para el desarrollo de las estrategias de participación ciudadana y educación ambiental, pasando por la ejecución de las actividades, y finaliza con la evaluación de las mismas.</t>
  </si>
  <si>
    <t>Bajo conocimiento de las personas vinculadas a las estrategias de educación ambiental, frente al cuidado y preservación del territorio, las áreas de interés ambiental y la biodiversidad del Distrito Capital</t>
  </si>
  <si>
    <t>Bajo dominio del tema por parte del educador y falta de utilización de recursos pedagógicos</t>
  </si>
  <si>
    <t>Trimestralmente, los líderes de equipo realizan jornadas de capacitación dirigidas al equipo pedagógico, sobre los temas que se desarrollan en las acciones de educación ambiental, así como la socialización de las fichas de acción pedagógica, los anexos técnicos y herramientas pedagógicas. Se hace una programación anual de las capacitaciones y se diligencia memoria de reunión en cada jornada realizada.</t>
  </si>
  <si>
    <t>Acciones para Abordar Riesgos-557</t>
  </si>
  <si>
    <t>Se elaboraron los planes de capacitación para cada uno de los grupos de educación ambiental, y se incluye uno del año pasado.</t>
  </si>
  <si>
    <t>Se adjuntan actas de las jornadas de capacitación dirigidas al equipo pedagógico, sobre los temas que se desarrollan en las acciones de educación ambiental, así como la socialización de las fichas de acción pedagógica, los anexos técnicos y herramientas pedagógicas. Se adjunta la programación anual de las capacitaciones y las memorias de reunión en cada jornada realizada.</t>
  </si>
  <si>
    <t xml:space="preserve">Revisadas las evidencias de la aplicación del control, se aportó por la primera línea de defensa, programación de actividades de capacitación, en donde se observa que para primer cuatrimestre se programaron actividades de "Inducción y re-inducción, Economía circular, Separación y manejo de residuos, Programas posconsumo, Huella ecológica, Aspectos ambientales, Código nacional de policía, Plásticos de un solo uso, Producción y consumo sostenible, Estructura Ecológica Principal, Cerros orientales, entre otros, los cuales se desarrollan en las aulas ambientales, asi como documentos relacionados con memorias de las jornadas realizadas. Teniendo en cuenta que se trata de un control de periodicidad trimestral, se recomienda, definir herramientas de seguimiento que permitan mostrar resultados trimestrales de las actividades ejecutadas de acuerdo con la programación definida por el proceso. </t>
  </si>
  <si>
    <t>Plan de contingencia-Riesgos DAFP-1169</t>
  </si>
  <si>
    <t xml:space="preserve">Se vienen realizando las capacitaciones según los planes de capacitación, para lo cual se anexan las actas de las mismas. </t>
  </si>
  <si>
    <t>Se vienen realizando las capacitaciones de acuerdo al plan. Se anexan las actas de las capacitaciones programadas para el mes de marzo.</t>
  </si>
  <si>
    <t>Durante el desarrollo de la acción de educación ambiental, el equipo pedagógico aplica la encuesta de evaluación de conocimiento al 10% de los participantes, siempre y cuando la dinámica de la actividad lo permita. La encuesta se aplica de manera virtual o presencial y el soporte se anexa a los listados de asistencia de cada actividad.</t>
  </si>
  <si>
    <t xml:space="preserve">Durante este mes se estaba haciendo la contratación del personal, es así como la tabulación de los días del mes de enero se incluirán en el mes de febrero. </t>
  </si>
  <si>
    <t xml:space="preserve">Durante el desarrollo de la acción de educación ambiental, el equipo pedagógico aplica la encuesta de evaluación de conocimiento al 10% de los participantes, para lo cual adjunta los instrumentos de tabulación </t>
  </si>
  <si>
    <t xml:space="preserve">Seguimiento 3ª Línea de defensa Se evidencia documentación asociada a la aplicación del control, correspondiente a encuesta de evaluación de conocimiento al 10% de los participantes a las actividades programadas. No obstante se recomienda, que el registro de seguimiento cuente con un análisis cualitativo y cuantitativo asociada al control y la programación de actividades, para asegurar la comprensión del análisis de percepción realizado, y la línea base o actividades que fueron tenidas en cuenta para asegurar la aplicación de la evaluación al % poblacional programado. </t>
  </si>
  <si>
    <t>Se recopilaron las tabulaciones de las encuestas de conocimiento de las aulas, los territorios, auambari y de caminatas, las cuales se anexan al presente reporte.</t>
  </si>
  <si>
    <t>Semestralmente, el enlace del sistema integrado de gestión realiza la consolidación de la tabulación de las encuestas de evaluación de conocimiento aplicadas en las acciones de educación ambiental y genera un informe de resultados, conclusiones y acciones de mejora, cuando aplique.</t>
  </si>
  <si>
    <t xml:space="preserve">Seguimiento 3ª Línea de defensa Dada la periodicidad del control no se evidencian registros de avances asociados a la consolidación de la tabulación de las encuestas de evaluación de conocimiento aplicadas en las acciones de educación ambiental, que permita la generación de un informe de resultados semestral. Es importante recordar que los controles definidos para mitigar este riesgo, se encuentran relacionados entre sí, y no se observan herramientas de control, que permitan análisis cualitativos y contribuyan al proceso, ir retroalimentando el ejercicio de seguimiento requerido para analizar el nivel de conocimiento y por ende la generación de acciones de mejora o preventivas que permitan tomar medidas o realizar ajustes a las actividades que desarrolla el proceso, se recomienda al proceso evaluar la necesidad de incluir herramientas de control que les dinamice el ejercicio de análisis de resultados y generación de informes con conclusiones e información de valor. </t>
  </si>
  <si>
    <t>GDisc. 2019</t>
  </si>
  <si>
    <t>Posibilidad de afectación reputacional, por violación del debido proceso por el desconocimiento de los procedimientos Disciplinarios, por parte de los abogados o el Operador disciplinario a cargo del expediente por Falta de experiencia y conocimiento jurídico especifico en materia disciplinaria.</t>
  </si>
  <si>
    <t>Inicia con la recepción de las quejas o informes de ciudadano, servidor público, remisión de la personería, procuraduría, contraloría o de oficio y continua con un auto inhibitorio, auto de apertura de indagación preliminar, o un auto de apertura de investigación disciplinaria y finaliza a través de una decisión de fondo motivada bien sea con un auto de terminación y archivo del expediente o un pliego de cargos o fallo de primera instancia.</t>
  </si>
  <si>
    <t>Violación del debido proceso por el desconocimiento de los procedimientos Disciplinarios, por parte de los abogados o el Operador Disciplinario a cargo del expediente.</t>
  </si>
  <si>
    <t>Falta de experiencia y conocimiento jurídico especifico en materia disciplinaria.</t>
  </si>
  <si>
    <t>La Oficina de Control Disciplinario Interno a través del jefe de la Oficina junto, con el profesional o profesionales que ejerce la función disciplinaria, adelantan la revisión de los expedientes activos en las etapas procesales, con el fin de evitar vencimiento de términos. Estas actuaciones se registran en la base de datos (Excel) semanalmente, donde en la columna denominada “FECHA ULTIMA ACTUACION” se registra la fecha en que se efectúa alguna actuación en ese expediente quedando la trazabilidad para asegurarse que las actuaciones se encuentran acordes al procedimiento disciplinario en cada expediente. En caso de detectar posibles inconsistencias se realiza la actividad del caso a fin de subsanarla (auto pertinente, citación, entre otros) y dar continuidad al proceso conforme a la Ley, todas estas actuaciones quedan como evidencia en cada expediente.</t>
  </si>
  <si>
    <t>Acciones para Abordar Riesgos-558</t>
  </si>
  <si>
    <t>Seguimiento Primera línea de defensa: Durante el primer cuatrimestre 2024, frente al riesgo denominado Violación al debido proceso, por desconocimiento de los procedimientos disciplinarios por parte de los abogados o el operador Disciplinario a cargo del expediente, se ha realizado la revisión física de los expedientes activos del año 2023 y 2024 a efectos de realizar el control del riesgo, lo anterior con el fin de dar cumplimiento al procedimiento disciplinario vigente Ley 1952 de 2019. Por lo que la jefe de la Oficina de Control Disciplinario Interno, con el profesional o profesionales de la dependencia, revisan cada uno de los expedientes activos con el fin de verificar vencimientos y tramites procesales tales como etapas probatorias para proferir los correspondientes autos o decisiones de fondo a que haya lugar, dichas actuaciones están registradas en la base de datos de la OCDI, dejando trazabilidad con (fecha de última actuación), de esta manera estando acorde al procedimiento disciplinario vigente y garantizando el debido proceso en cada uno de los expedientes. El riesgo en relación, no se materializo durante el primer cuatrimestre de la vigencia.</t>
  </si>
  <si>
    <t>Durante el primer cuatrimestre 2024, frente al riesgo denominado Violación al debido proceso, por desconocimiento de los procedimientos disciplinarios por parte de los abogados o el operador Disciplinario a cargo del expediente, la Oficina de Control Disciplinario Interno a través del jefe de la Oficina junto, con lo profesionales que ejerce la función disciplinaria, adelantan la revisión de los expedientes activos en las etapas procesales, con el fin de evitar vencimiento de términos, todas estas actuaciones quedan como evidencia en cada expediente, han realizado la revisión física de los expedientes activos del año 2023 y 2024 a efectos de realizar el control del riesgo, lo anterior con el fin de dar cumplimiento al procedimiento disciplinario vigente Ley 1952 de 2019, dichas actuaciones están registradas en la base de datos de la OCDI, dejando trazabilidad con (fecha de última actuación), de esta manera estando acorde al procedimiento disciplinario vigente y garantizando el debido proceso en cada uno de los expedientes, adjunta como evidencia actas de enero a abril d e2024 de las reuniones con asunto autoevaluación y control del proceso de gestión disciplinaria y base de datos (Excel), donde se muestra, la en la columna denominada “FECHA ULTIMA ACTUACION” el registro de la fecha en que se efectúa alguna actuación en los expedientes allí descritos.</t>
  </si>
  <si>
    <t>SEGUIMIENTO TERCERA LÍNEA DE DEFENSA El seguimiento de la Primera Línea de Defensa se realizó de manera oportuna, pero no, la Segunda Línea de Defensa, debido a que se reportó el 2 de mayo de 2024 y era hasta el 29 de abril de 2024. Se informó por la Primera Línea de Defensa que no se materializó el riesgo. Las evidencias aportadas son: control de expedientes disciplinarios y las actas de autoevaluación de 2024: 10 de enero, 15 de febrero, 20 de marzo y 11 de abril. En el archivo de los expedientes disciplinarios, consta el número del expediente, resumen de los hechos, fecha de queja o informe, si es indagación o investigación disciplinaria, o se dictó auto inhibitorio, estado del proceso, última actuación, observaciones y numero de investigados. Se encontró en este archivo que están relacionados los expedientes del año 2023 desde el 24 al 47, en los que se encuentran 10 activos, 9 archivados, 4 que se dictó auto inhibitorio y 1 que se remitió al competente. Del año 2024 se relacionan expedientes de 1 al 22, de los cuales 18 están activos, en 2 se dictó auto inhibitorio y 2 se remitieron al competente. Recomendación. 1. Controlar que se estén cumpliendo los términos del trámite de los expedientes disciplinarios en especial, de la vigencia 2023. Incluir información sobre si hay expedientes activos de años anteriores al 2023 e información de los expedientes del 1 al 23 de 2023, sin informar el nombre del investigado, para facilitar el seguimiento por la parte de la Segunda y Tercera Líneas de Defensa y sin violar la reserva de los expedientes disciplinarios, según el artículo 115 de la ley 1952 de 2019 y 2. Incluir en el cuadro de control de expedientes disciplinarios, la próxima actuación a realizar, con el fin de establecer un mejor control de las etapas procesales y los términos legales.</t>
  </si>
  <si>
    <t>Plan de contingencia-Riesgos DAFP-1170</t>
  </si>
  <si>
    <t>Posibilidad de afectación reputacional por falta de continuidad en los procesos de participación liderados por la SDA por Insuficiente divulgación a las organizaciones y a las comunidades sobre los procesos que lidera la Secretaria Distrital de Ambiente acorde a su misionalidad</t>
  </si>
  <si>
    <t>Falta de continuidad en los procesos de participación liderados por la SDA</t>
  </si>
  <si>
    <t>Insuficiente divulgación a las organizaciones y a las comunidades sobre los procesos que lidera la Secretaria Distrital de Ambiente acorde a su misionalidad</t>
  </si>
  <si>
    <t>El gestor local ambiental adelanta la secretaria técnica de la Comisión Ambiental Local (CAL), que es la instancia de coordinación que articula las acciones de los actores estratégicos de la localidad hacia el fortalecimiento de la gestión ambiental local y en donde se hace la divulgación sobre los procesos que lidera la Secretaria Distrital de Ambiente acorde a su misionalidad. Esta CAL se desarrolla en las 20 localidades del D.C. y se diligencia acta de reunión, en donde quedan establecidos los compromisos y los resultados de las acciones adelantadas. Se convoca a los actores sociales mediante correo electrónico. En caso de no contar con el quorum requerido, se convoca a una nueva reunión. Cada Comisión Ambiental Local sesionará ordinariamente por lo menos una vez cada dos meses, de acuerdo a lo estipulado en el Artículo 6º del Decreto Distrital 575 DE 2011.</t>
  </si>
  <si>
    <t>Acciones para Abordar Riesgos-559</t>
  </si>
  <si>
    <t xml:space="preserve">Desde enero se vienen convocando y ejecutando las CAL en cada una de las localidades. Se anexan las Actas de las reuniones que han sido aprobadas, las que no se adjuntaran el próximo mes. </t>
  </si>
  <si>
    <t>Desde enero se vienen convocando y ejecutando las CAL en cada una de las localidades. Se anexa las actas de reunión aprobadas hasta el mes de marzo.</t>
  </si>
  <si>
    <t>Seguimiento 3ª Línea de defensa De acuerdo con lo reportado por la primera línea de defensa, y las evidencia adjuntas, desde el mes de enero se han convocado y ejecutado sesiones Comisión Ambiental Local (CAL) en cada una de las localidades. Las actas se documentan mes vencido, y se aportaron evidencias hasta el mes de marzo. Se recomienda fortalecer el seguimiento, cualitativo en donde se describa si ha sido posible la continuidad en los procesos de participación liderados por la SDA y si la divulgación realizada a las a las organizaciones y las comunidades sobre los procesos ha sido suficiente, de tal manera que permita al proceso la toma de decisiones y generación de alertas.</t>
  </si>
  <si>
    <t>Plan de contingencia-Riesgos DAFP-1171</t>
  </si>
  <si>
    <t>Para el mes de febrero se vienen haciendo las reuniones en las CAL. Se anexa las actas de reunión aprobadas de este mes y de las pendientes del mes de enero.</t>
  </si>
  <si>
    <t>Para el mes de marzo se vienen haciendo las reuniones en las CAL. Se anexa las actas de reunión aprobadas de este mes y de las pendientes del mes de febrero.</t>
  </si>
  <si>
    <t>El profesional reponsable del programa de participación ciudadana digital divulga semanalmente la información de las acciones de participación, a través de la redes del corresponsal ambiental. Semestralmente revisa y actualiza la información del Menú Participa de la página web de la SDA en caso de requerirse.</t>
  </si>
  <si>
    <t>Para el mes de enero no se tenia personal contratado para tal fin, así que no se pudo realizar dichas actividades.</t>
  </si>
  <si>
    <t>Para el mes de enero no se tenía personal contratado, se presenta información divulgada durante el mes de febrero y el mes de marzo en las redes sociales facebook, twiter e instagram.</t>
  </si>
  <si>
    <t xml:space="preserve">Se aportan evidencias de divulgación de información del mes de febrero y marzo, en razón a que para el mes de enero no se contaba con personal contratado para ejecutar esta actividad, a través de la redes del corresponsal ambiental. Se recomienda revisar la periodicidad (semanal) del control establecido, y determinar herramientas que permitan al proceso realizar seguimiento para prevenir retrasos en la divulgación de la información de acciones de participación programadas por el proceso, esto con el fin de que se cuente con insumos suficientes, para la generación del seguimiento semestral que realiza al Menú Participa de la página web de la SDA . Aunque se desarrolla la actividad de control programada, se recomienda revisar su redacción dado que existen dos productos asociados al control con diferente periodicidad (semanal y semestral) asegurando que la evidencia de su ejecución se consistente con a actividad desarrollada. </t>
  </si>
  <si>
    <t xml:space="preserve">Se presentan la información divulgada durante el mes de febrero. </t>
  </si>
  <si>
    <t>Se anexan las evidencias de la información divulgada durante el mes de marzo en las redes sociales facebook, twiter e instagram.</t>
  </si>
  <si>
    <t>Posibilidad de afectación reputacional, por suministrar o permitir información a terceros ajenos a los procesos disciplinarios, antes de que en ellos se haya formulado pliego de cargos, Debido a la Violación a la reserva procesal por el desconocimiento o por intención consiente de violar el artículo 115 de la ley 1952 de 2019 Código General Disciplinario (CGD) o las que lo modifiquen.</t>
  </si>
  <si>
    <t>Suministrar o permitir información a terceros ajenos a los procesos disciplinarios, antes de que en ellos se haya formulado pliego de cargos.</t>
  </si>
  <si>
    <t>Violación a la reserva procesal por el desconocimiento o por intención consiente de violar el artículo 115 de la ley 1952 de 2019 Código General Disciplinario (CGD) o las que lo modifiquen.</t>
  </si>
  <si>
    <t>La Oficina de Control Disciplinario Interno a través de todos los integrantes del equipo, así como los sujetos disciplinables, están en la obligación permanente de mantener la reserva procesal de los expedientes conforme al artículo 115 de la ley 1952 de 2019 Código General Disciplinario (CGD). Lo anterior con el fin de garantizar dicha reserva y el cumplimiento legal. Esta garantía se hace a través del abogado sustanciador que tiene a cargo el expediente, quien realiza la revisión y verificación de la identidad de los sujetos procesales al momento de la consulta del expediente, las personas que infrinjan la reserva procesal se verán sometidas a las sanciones disciplinarias y penales a las que haya lugar, conforme a lo establecido en la ley. Como evidencia en cada expediente se deja la constancia de visita por parte de los sujetos antes mencionados.</t>
  </si>
  <si>
    <t>Acciones para Abordar Riesgos-561</t>
  </si>
  <si>
    <t>Seguimiento Primera línea de defensa: Durante el primer cuatrimestre 2024, frente al riesgo denominado violación a la reserva por suministrar o permitir información a terceros ajenos a los procesos disciplinarios, antes de que en ellos se haya formulado pliego de cargos, se continúa ejerciendo la custodia de los expedientes activos, guardándolos en el archivo rodante y de esta manera garantizando que no exista perdida de expedientes y de documentos que hagan parte de los mismos. Como evidencia de control de este riesgo se anexa, acta de autoevaluación número 1 numeral 4 donde se aborda el tema de seguimiento a riesgos y controles del proceso, seguridad y perdida de expedientes del mes de diciembre 2023, acta de autoevaluación número 2 numeral 4 donde se aborda el tema de seguimiento a riesgos y controles del proceso, seguridad y perdida de expedientes del mes de enero 2024, acta de autoevaluación número 3 numeral 4 donde se aborda el tema de seguimiento a riesgos y controles del proceso, seguridad y perdida de expedientes del mes de febrero 2024, acta de autoevaluación número 4 numeral 4 donde se aborda el tema de seguimiento a riesgos y controles del proceso, seguridad y perdida de expedientes del mes de marzo 2024 y por último se anexa, correo electrónico del día 2 de abril de 2024, donde la jefe de la Oficina de Control Disciplinario Interno, recuerda a su equipo de trabajo la importancia de evitar el riesgo de perdida de expedientes y/o documentos de los mismos. Así mismo, durante el primer cuatrimestre 2024 la Oficina de Control Disciplinario Interno, atendió 5 visitas para consulta de los expedientes 018, 024, 026 y 031 de 2023, expediente 010 2024 por parte de los sujetos investigados, de los cuales se dejó constancia en cada expediente, no se adjunta soporte de evidencia ya que por la naturaleza del proceso y conforme al artículo 115 de la ley 1952 de 2019 estos mismos gozan reserva legal. El riesgo en relación, no se materializo durante el primer cuatrimestre de la vigencia.</t>
  </si>
  <si>
    <t>La Oficina de Control Disciplinario Interno a través de todos los integrantes del equipo, así como los sujetos disciplinables, están en la obligación permanente de mantener la reserva procesal de los expedientes conforme al artículo 115 de la ley 1952 de 2019 Código General Disciplinario (CGD), esta garantía se hace a través del abogado sustanciador que tiene a cargo el expediente, quien realiza la revisión y verificación de la identidad de los sujetos procesales al momento de la consulta del expediente, Como evidencia en cada expediente se deja la constancia de visita por parte de los sujetos antes mencionados. Se custodian los expedientes activos, guardándolos en el archivo rodante y de esta manera garantizando que no exista perdida de expedientes y de documentos que hagan parte de estos. Como evidencia de control de este riesgo se anexan, actas de autoevaluación donde se aborda el tema de seguimiento a riesgos y controles del proceso, seguridad y perdida de expedientes del mes de diciembre 2023, enero, febrero, marzo y abril de 2024, donde la jefe de la Oficina de Control Disciplinario Interno recuerda a su equipo de trabajo la importancia de evitar el riesgo de pérdida de expedientes y/o documentos de estos. Así mismo, se recuerda a las personas que infrinjan la reserva procesal se verán sometidas a las sanciones disciplinarias y penales a las que haya lugar, conforme a lo establecido en la ley.</t>
  </si>
  <si>
    <t xml:space="preserve">SEGUIMIENTO TERCERA LINEA DE DEFENSA. El seguimiento de la Primera Línea de Defensa se realizó de manera oportuna, pero no, la Segunda Línea de Defensa, debido a que se reportó el 2 de mayo de 2024 y era hasta el 29 de abril de 2024. Se informó por la Primera Línea de Defensa que no se materializó el riesgo. Con las evidencias aportadas, se observó que se realizó seguimiento a los riesgos y controles del proceso como consta en las actas de autoevaluación de 2024 aportadas: 10 de enero, 15 de febrero, 20 de marzo y 11 de abril y en el correo institucional de 2 abril sobre recordatorio de seguridad de oficina y expedientes. Recomendaciones: 1. Seguir informando por la Primera Línea de Defensa si se materializó el riesgo. 2. Tener en cuenta que el art 115 de la Ley 1952 de 2019 señala: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procesales…”.y 3. Incluir expresamente en las actas de autoevaluación que se recordó a los integrantes de la Oficina de Control Disciplinario Interno la obligación permanente de mantener la reserva procesal de los expedientes conforme al artículo 115 de la ley 1952 de 2019 Código General Disciplinario (CGD). </t>
  </si>
  <si>
    <t>Plan de contingencia-Riesgos DAFP-1172</t>
  </si>
  <si>
    <t>GD 2019</t>
  </si>
  <si>
    <t>Posibilidad de afectación reputacional por el daño o deterioro de los archivos, debido al desconocimiento de los procedimientos y normatividad archivística vigente.</t>
  </si>
  <si>
    <t>Aplica para todos los procesos, inicia con la elaboración del Plan de trabajo que contempla las diferentes etapas del ciclo vital del documento (planeación, producción, gestión, trámite, organización, transferencia, disposición documental, preservación a largo plazo y valoración), continua con la aplicación de los diferentes instrumentos archivísticos y finaliza con la disposición final (eliminación, selección o conservación total). De conformidad con las TRD y TVD.</t>
  </si>
  <si>
    <t>Por el inadecuado manejo documental</t>
  </si>
  <si>
    <t>Debido a la falta de conocimiento de los procedimientos vigentes para la organización documental</t>
  </si>
  <si>
    <t>El profesional Especializado de la DGC del proceso de Gestión Documental, dentro del plan de trabajo para la vigencia incluye socializaciones a los funcionarios y contratistas y realiza el seguimiento semestralmente como mínimo sobre los procedimientos de consulta, préstamo y atención de solicitudes de reproducción de copias de documentos (PA06-PR03), transferencias documentales (PA06-PR05), pérdida y reconstrucción de expedientes (PA06-PR17) y organización documental (PA06-PR18), donde se establecen lineamientos del manejo documental. Si se presentara la no participación de muchos de los funcionarios y contratistas, esta información es remitida a los jefes de las dependencias para que sea replicada dentro de los equipos de trabajo. Como evidencia, queda el plan de trabajo, convocatoria, correos electrónicos, actas, listas de asistencia y presentaciones.</t>
  </si>
  <si>
    <t>Acciones para Abordar Riesgos-562</t>
  </si>
  <si>
    <t>Seguimiento primera Línea de Defensa: Se realizaron socializaciones donde se establecen lineamientos del manejo documental, a los funcionarios y contratistas de la SDA, en el periodo comprendido entre enero y abril del año en curso, frente a temas inherente a la gestión documental, tales como: 1. Conceptos básicos de Gestión Documental. 2. Implementación de instrumentos archivísticos, 3. Transferencias Documentales, 4. Eliminación de Documentos, estas socializaciones se realizaron de forma presencial y virtual, lo anterior mitiga la materialización del riesgo. Se anexa presentación y los listados de asistencia.</t>
  </si>
  <si>
    <t>Seguimiento Primer cuatrimestre 2024: Teniendo en cuenta el reporte de la primera línea de defensa, se observa que este control viene ejecutándose de manera eficaz y como quedó definido en el riesgo, se evidenció que se realizaron capacitaciones al personal de la SDA en los meses de enero, febrero y abril relacionado con temáticas de gestión documental, lo anterior se constata al revisar la evidencia adjunta, en este sentido importante mencionar que el reporte de la primera línea se realizó en los tiempos establecidos en la Política de Administración de Riesgos.</t>
  </si>
  <si>
    <t xml:space="preserve">TERCERA LÍNEA DE DEFENSA: Se identificó: 1. Archivos en Excel con listados de participantes de fechas 19, 21 y 31 de enero de 2024, 15, 22 y 28 de febrero de 2024 y 8, 10 y 17 de abril de 2024, conjuntamente con una presentación sobre: “Implementación Cuadro de Clasificación Documental, Implementación Tablas de Retención Documental, Implementación Inventario Documental, Implementación Hoja de Control” y presentación sobre “Eliminación Documental”; no obstante, la denominación del riesgo, implica un impacto reputacional por el daño o deterioro de los archivos; sin embargo, el control documentado no da cuenta de las acciones que se desarrollan para evitar el deterioro de los archivos, en términos de aseguramiento sobre el almacenamiento de los documentos y el manejo de condiciones ambientales requeridas para evitar dicho deterioro; por lo cual, se recomienda revisar la pertinencia del riesgo frente a su redacción; así como, la causa raíz e inmediata que puede ocasionar la materialización del mismo, dando cumplimiento a los lineamientos establecidos por el DAFP, en la Guía para la Administración del Riesgo y el diseño de controles en entidades públicas - Versión 6. 2. La redacción del control: El profesional Especializado de la DGC del proceso de Gestión Documental, dentro del plan de trabajo para la vigencia incluye socializaciones a los funcionarios y contratistas y realiza el seguimiento semestralmente como mínimo sobre los procedimientos de consulta, préstamo y atención de solicitudes de reproducción de copias de documentos (PA06-PR03), transferencias documentales (PA06-PR05), pérdida y reconstrucción de expedientes (PA06-PR17) y organización documental (PA06-PR18), donde se establecen lineamientos del manejo documental. Si se presentara la no participación de muchos de los funcionarios y contratistas, esta información es remitida a los jefes de las dependencias para que sea replicada dentro de los equipos de trabajo. Como evidencia, queda el plan de trabajo, convocatoria, correos electrónicos, actas, listas de asistencia y presentaciones, no cumple en todo su contexto, con las condiciones establecidas en la Guía para la Administración del Riesgo y el diseño de controles en entidades públicas - Versión 6; toda vez que, no se identifica la Acción específica sobre la revisión o el seguimiento realizado a los archivos, para controlar, que efectivamente no se dañen o deterioren, y por consiguiente, no se identifican las acciones que se desarrollarán en caso de desviación, como complemento del control. 3. Se reiteran las recomendaciones emitidas por la OCI, en el informe de “Monitoreo al Plan Institucional de Archivos de la Entidad (PINAR, PCD, PGD, TRD, TVD)”, con Radicado 2023IE279605 del 28 de noviembre de 2023. </t>
  </si>
  <si>
    <t>Plan de contingencia-Riesgos DAFP-1173</t>
  </si>
  <si>
    <t>PLA 2019</t>
  </si>
  <si>
    <t>Posibilidad de afectación reputacional por la inadecuada formulación, actualización, seguimiento y evaluación de los instrumentos de planeación ambiental, debido a falta de la identificación de las necesidades ambientales del Distrito.</t>
  </si>
  <si>
    <t>Inicia con la identificación de las necesidades relacionadas con la política pública ambiental o con los instrumentos de planeación ambiental, continua con su formulación, ajuste, actualización, seguimiento y finaliza con la evaluación para la toma de decisiones.</t>
  </si>
  <si>
    <t>Inadecuada formulación, actualización, seguimiento y evaluación de los instrumentos de planeación ambiental</t>
  </si>
  <si>
    <t>Falta de la identificación de las necesidades ambientales del Distrito</t>
  </si>
  <si>
    <t>Los profesionales de la Subdirección de Políticas y Planes Ambientales, aplican las herramientas metodológicas para la identificación de las necesidades ambientales del Distrito en las diferentes etapas de formulación, actualización, seguimiento y evaluación de los instrumentos de planeación ambiental, cuando se requieran.</t>
  </si>
  <si>
    <t>Acciones para Abordar Riesgos-563</t>
  </si>
  <si>
    <t>Los profesionales de la Subdirección de Políticas y Planes Ambientales aplican las herramientas metodológicas para la identificación de las necesidades ambientales del Distrito en las diferentes etapas de formulación, actualización, seguimiento y evaluación de los instrumentos de planeación ambiental, cuando se requieran. Como ejemplo para este periodo en el instrumento PACA se ha brindado acompañamiento y orientación a las 22 entidades en las etapas de seguimiento para la vigencia 2023 y ajustes del PACA institucional acorde a la dinámica de las entidades, en concordancia con el Decreto 815 del 2017 el cual establece que “Una vez adoptado el PACA Distrital, las entidades podrán realizar ajustes a la programación registrada en la formulación de sus respectivos PACA institucionales, siempre y cuando estén debidamente justificados y soportados ante la Secretaría Distrital de Ambiente”; de igual forma en aras de dar cumplimiento al parágrafo 10 del artículo 16 de la Resolución reglamentaria 002 del 2022 “Por medio de la cual se reglamenta la forma y los términos para la rendición de la cuenta ante la Contraloría de Bogotá, D.C. y se dictan otras disposiciones” modificado por el art. 4, Resolución Reglamentaria 026 de 2022 de la Contraloría de Bogotá, se consolidaron los informes de seguimiento al PACA Distrital vigencia 2023 haciendo el respectivo reporte a la Contraloría de Bogotá el 26 de marzo de 2024, mediante oficio de salida 2024EE67229. Las evidencias están disponibles en: https://drive.google.com/drive/folders/1VZviaor4J3ff-1SvoMFNafT6Dc-ERT8b?usp=drive_link</t>
  </si>
  <si>
    <t>Los profesionales de la Subdirección de Políticas y Planes Ambientales aplican las herramientas metodológicas para la identificación de las necesidades ambientales del Distrito en las diferentes etapas de formulación, actualización, seguimiento y evaluación de los instrumentos de planeación ambiental, se da como ejemplo para este periodo en el instrumento PACA, brindado acompañamiento y orientación a las 22 entidades en las etapas de seguimiento para la vigencia 2023 y ajustes del PACA institucional acorde a la dinámica de las entidades, se consolidaron los informes de seguimiento al PACA Distrital vigencia 2023 haciendo el respectivo reporte a la Contraloría de Bogotá</t>
  </si>
  <si>
    <t xml:space="preserve">TERCERA LÍNEA DE DEFENSA: Se identificó: ? Que no se cargaron evidencias que acrediten la realización del control ? Que la descripción de las acciones obedece a la vigencia 2023, no al desarrollo de acciones realizada en el primer cuatrimestre de la vigencia 2023. El Proceso de Planeación Ambiental, tiene por objeto: Orientar, formular, ajustar y actualizar, hacer seguimiento y evaluar constantemente la política pública ambiental, instrumento de planeación ambiental e instrumento económico; para una adecuada gestión ambiental, que contribuya a la sostenibilidad del Distrito Capital con perspectiva regional y al mejoramiento de la calidad de vida de los habitantes. Ahora bien, según la redacción del riesgo, se determina, que la falta de identificación de necesidades ambientales del Distrito, puede obedecer, a la inadecuada formulación, actualización, seguimiento y evaluación de los instrumentos de planeación; por tanto, no es claro, según el control descrito, ¿Cuáles son las herramientas aplicadas en cada etapa?, ¿Cómo se controla el riesgo en la epata de Formulación?, ¿Cómo en la Actualización?, ¿Cómo en el Seguimiento? y ¿Cómo en la Evaluación? Adicionalmente, el proceso opera varias categorías en términos de instrumentos de Planeación Ambiental, tal como se relaciona a continuación: 1. *Planes de Manejo Ambiental de Zonas Priorizadas 2. *Políticas Públicas: 3. *Planes Ambientales Locales - PAL: 4. *Planes Institucionales de Gestión Ambiental – PIGA: 5. *Plan de Acción Cuatrienal Ambiental - PACA Distrital: Sobre estas categorías de instrumentos, se identificó, que, de acuerdo a la dinámica de cada uno de ellos, las acciones que se realizan respecto a la identificación de necesidades ambientales pueden variar, y en los casos en los que se desarrolla, únicamente se tienen en cuenta en las etapas de formulación o actualización, más no, en seguimiento y evaluación; a su vez, no se documenta directamente la realización del control. La redacción del control: Los profesionales de la Subdirección de Políticas y Planes Ambientales, aplican las herramientas metodológicas para la identificación de las necesidades ambientales del Distrito en las diferentes etapas de formulación, actualización, seguimiento y evaluación de los instrumentos de planeación ambiental, cuando se requieran, no cumple con las condiciones establecidas en la Guía para la Administración del Riesgo y el diseño de controles en entidades públicas - Versión 6; toda vez que, no se identifica la Acción específica sobre la revisión o validación realizada para evitar la inadecuada formulación, actualización, seguimiento y evaluación de los instrumentos de planeación ambiental, y por consiguiente, no se identifican las acciones que se desarrollarán en caso de desviación, como complemento del control. Por lo anterior,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</si>
  <si>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Los profesionales de la Subdirección de Políticas y Planes Ambientales, realizan el seguimiento a instrumentos de planeación ambiental priorizados, mediante herramientas ofimáticas diseñadas por la SDA, de manera trimestral o semestral.</t>
  </si>
  <si>
    <t>Plan de contingencia-Riesgos DAFP-1174</t>
  </si>
  <si>
    <t xml:space="preserve">Los profesionales de la Subdirección de Políticas y Planes Ambientales han realizado el seguimiento a instrumentos de planeación ambiental priorizados, mediante herramientas ofimáticas diseñadas por la SDA. Como ejemplo con oficio 2024EE34287 se Solicita a la Unidad Administrativa Especial de Servicios Públicos – UAESP el reporte de seguimiento correspondiente al cuarto trimestre de 2023 de la Política Distrital de Economía Circular (PDEC) - CONPES D.C. N° 35. en el Excel diseñado por la SDA. Las evidencias están disponibles en: https://drive.google.com/drive/folders/1EhpeqgERc4mBzNxf_n6W8V5shGrwtSLD?usp=drive_link </t>
  </si>
  <si>
    <t>Los profesionales de la Subdirección de Políticas y Planes Ambientales, realizan el seguimiento a instrumentos de planeación ambiental priorizados, mediante herramientas ofimáticas diseñadas por la SDA, como ejemplo se expone el oficio 2024EE34287 donde se Solicita a la Unidad Administrativa Especial de Servicios Públicos – UAESP el reporte de seguimiento correspondiente al cuarto trimestre de 2023 de la Política Distrital de Economía Circular (PDEC) - CONPES D.C. No 35 en el Excel diseñado por la SDA</t>
  </si>
  <si>
    <t xml:space="preserve">TERCERA LÍNEA DE DEFENSA: Se identificó: ? Que no tuvo acceso a las evidencias que acreditan la realización del control ? Que la descripción de las acciones obedece a la vigencia 2023, no al desarrollo de acciones realizada en el primer cuatrimestre de la vigencia 2023. A pesar de haber observado, que en el ejercicio de Auditoria al proceso de Planeación Ambiental realizado en la vigencia 2023, los profesionales encargados de hacer acompañamiento al ejercicio de formulación, actualización, seguimiento y evaluación de las políticas públicas, manifestaron que este riesgo no aplica en su gestión, toda vez que las políticas públicas son desarrolladas de manera participativa y se les debe dar cumplimiento por Decreto, se mantiene el registro del riesgo, sin identificar la implementación de acciones de mejora al respecto. La redacción del control: Los profesionales de la Subdirección de Políticas y Planes Ambientales, realizan el seguimiento a instrumentos de planeación ambiental priorizados, mediante herramientas ofimáticas diseñadas por la SDA, de manera trimestral o semestral, no cumple con las condiciones establecidas en la Guía para la Administración del Riesgo y el diseño de controles en entidades públicas - Versión 6; toda vez que, no se identifica la Acción específica sobre la revisión o validación realizada para evitar la inadecuada formulación, actualización, seguimiento y evaluación de los instrumentos de planeación ambiental, y por consiguiente, no se identifican las acciones que se desarrollarán en caso de desviación, como complemento del control. Por lo anterior,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</si>
  <si>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Los profesionales de la Subdirección de Políticas y Planes Ambientales, realizan las actividades de ajuste y actualización de los instrumentos de planeación ambiental, teniendo en cuenta las nuevas necesidades ambientales que se presenten y cuando se requieran, resultantes de los ejercicios de seguimiento, nuevas directrices normativas o por otras iniciativas en cualquier etapa del ciclo de política pública.</t>
  </si>
  <si>
    <t>Correctivo</t>
  </si>
  <si>
    <t xml:space="preserve">Los profesionales de la Subdirección de Políticas y Planes Ambientales realizan actividades de ajuste y actualización de los instrumentos de planeación que se presenten. Para este periodo fue necesarios realizar en el instrumento PIGA, ajustes en los formularios del plan de acción anual para los reportes en el STORM. Las evidencias están disponibles en: https://drive.google.com/drive/folders/1UrbSKX2geHtOccNzIMgOvy3HZ_qgqAMC?usp=drive_link </t>
  </si>
  <si>
    <t>Los profesionales de la Subdirección de Políticas y Planes Ambientales realizan actividades evidencia el ajuste y actualización del instrumento PIGA, ajustes en los formularios del plan de acción anual para los reportes en el STORM</t>
  </si>
  <si>
    <t xml:space="preserve">En relación al control, no se identificó evidencia de su aplicación, por cada instrumento de planeación ambiental vigente, la identificación de necesidades o variaciones normativas que por temática se deban tener en cuenta y que por esta razón, requieran un ejercicio de actualización, por tanto, la evidencia del control no obedece únicamente al plan de acción actualizado de una categoría de instrumento, sino a la validación de los factores que fueron identificados y que deben quedar plasmados en el proceso de actualización respectiva en cada caso. Se recomienda categorizar las acciones de control por cada etapa, tal como se menciona en el control No. 1 y documentar la herramienta a través de la cual se ejercerá el control, dado que las guías o documentos de lineamientos no cumplen las condiciones requeridas por el l Departamento Administrativo de la Función Pública – DAFP, establecidos en la establecidos en la Guía para la Administración del Riesgo y el diseño de controles en entidades públicas - Versión 6 La redacción del control: Los profesionales de la Subdirección de Políticas y Planes Ambientales, realizan las actividades de ajuste y actualización de los instrumentos de planeación ambiental, teniendo en cuenta las nuevas necesidades ambientales que se presenten y cuando se requieran, resultantes de los ejercicios de seguimiento, nuevas directrices normativas o por otras iniciativas en cualquier etapa del ciclo de política pública, no cumple con las condiciones establecidas en la Guía para la Administración del Riesgo y el diseño de controles en entidades públicas - Versión 6; toda vez que, no se identifica la Acción específica sobre la revisión o validación realizada para evitar la inadecuada formulación, actualización, seguimiento y evaluación de los instrumentos de planeación ambiental, y por consiguiente, no se identifican las acciones que se desarrollarán en caso de desviación, como complemento del control. Por lo anterior,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</si>
  <si>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Posibilidad de afectación reputacional por la publicación de indicadores ambientales inconsistentes en el Observatorio Ambiental de Bogotá, debido a la falta de cumplimiento de los criterios de calidad y oportunidad en el reporte de la información y datos de los indicadores ambientales.</t>
  </si>
  <si>
    <t>Publicación de indicadores ambientales inconsistentes en el Observatorio Ambiental de Bogotá</t>
  </si>
  <si>
    <t>Debido a la falta de cumplimiento de los criterios de calidad y oportunidad en el reporte de la información y datos de los indicadores ambientales.</t>
  </si>
  <si>
    <t>El sistema de gestión de indicadores Arrow del OAB genera una alerta automática cada vez que un delegado ingresa para realizar cargue y actualización del indicador, a través de un correo electrónico notificado al correo de los administradores del OAB.</t>
  </si>
  <si>
    <t>Automatico</t>
  </si>
  <si>
    <t>Acciones para Abordar Riesgos-564</t>
  </si>
  <si>
    <t xml:space="preserve">El sistema de gestión de indicadores Arrow del OAB generó las alertas automáticas alertando el ingreso de un delegado o administrador, notificando mediante un correo electrónico a los administradores del OAB y el módulo de auditoría de la plataforma Arrow, el nombre, entidad, fecha y hora de la persona que ingresó. En enero de 2024 ingresaron al sistema de gestión de indicadores ARROW veintiún (21) usuarios entre delegados y administradores, en febrero de 2024 ingresaron al sistema de gestión de indicadores ARROW siete (7), en marzo ingresaron ocho (8) y corte al 17 de abril han ingresado seis (6) usuarios. Se adjunta captura de pantalla que evidencia el correo de alerta de ingreso de usuarios al sistema Arrow en cada mes. </t>
  </si>
  <si>
    <t>El OAB generó las alertas automáticas alertando el ingreso de un delegado o administrador, notificando mediante un correo electrónico a los administradores del OAB y el módulo de auditoría de la plataforma Arrow, el nombre, entidad, fecha y hora de la persona que ingresó. Se adjunta captura de pantalla de correo de alerta del sistema de gestión de indicadores arrow del observatorio ambiental de Bogotá que evidencia el correo de alerta de ingreso de usuarios al sistema arrow en cada mes.</t>
  </si>
  <si>
    <t xml:space="preserve">TERCERA LÍNEA DE DEFENSA: Se identificó: 1. Documento titulado CAPTURAS DE PANTALLA DE CORREOS DE ALERTA DEL SISTEMA DE GESTIÓN DE INDICADORES ARROW DEL OBSERVATORIO AMBIENTAL DE BOGOTÁ, mediante el cual se especifica: “En enero de 2024 ingresaron al sistema de gestión de indicadores ARROW veintiún (21) usuarios entre delegados y administradores, en la ilustración 1 se evidencia el correo de ingreso de uno de estos usuarios”; no obstante, la denominación del riesgo, implica un impacto de afectación reputacional por la publicación de indicadores ambientales inconsistentes en el Observatorio Ambiental de Bogotá, debido a la falta de cumplimiento de los criterios de calidad y oportunidad en el reporte de la información y datos de los indicadores ambientales; por tanto, no se identifica de qué manera en el soporte suministrado, se controla el contenido de los indicadores que ingresaron, para validar los criterios de calidad y oportunidad de la información contenida en el Observatorio. Se mantienen la recomendación sobre la revisión de la pertinencia del riesgo frente a su redacción, así como la causa raíz e inmediata que puede ocasionar la materialización del riesgo, y que debe ser contenida en la identificación del riesgo, dando cumplimiento a los lineamientos establecidos por el DAFP, en la Guía para la Administración del Riesgo y el diseño de controles en entidades públicas - Versión 6. 2. La redacción del control: El sistema de gestión de indicadores Arrow del OAB genera una alerta automática cada vez que un delegado ingresa para realizar cargue y actualización del indicador, a través de un correo electrónico notificado al correo de los administradores del OAB, no cumple con las condiciones establecidas en la Guía para la Administración del Riesgo y el diseño de controles en entidades públicas - Versión 6; toda vez que, no se identifica la Acción específica sobre la revisión o validación realizada sobre los criterios de calidad y oportunidad de los indicadores, como tampoco, sobre el responsable y la periodicidad de su desarrollo; adicionalmente, no se identifican las acciones que se desarrollarán en caso de desviación, como complemento del control. 3. Por lo anterior,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</si>
  <si>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El administrador del OAB revisa las alertas de ingreso generadas automáticamente por el sistema de gestión de indicadores Arrow del OAB, cada vez que estas se presenten, validando la consistencia del ajuste y actualización de la información contenida en el indicador, a través del modulo de “Auditoría” del sistema del OAB. Si se presenta una desviación o cuando halle una inconsistencia en la información del indicador, el profesional especializado del OAB inactiva el dato o el indicador inconsistente en la plataforma Arrow, la comunica al delegado y al responsable del indicador con su debida justificación.</t>
  </si>
  <si>
    <t>Plan de contingencia-Riesgos DAFP-1175</t>
  </si>
  <si>
    <t>El equipo administrador del OAB revisó toda alerta notificada por correo sobre ingreso a la plataforma Arrow del OAB y realizó verificación de los metadatos, indicadores, variables, valores y responsables de acuerdo con las alertas generadas en los correos electrónicos de los administradores del OAB y el módulo de auditoría de la plataforma Arrow. Por ejemplo, en el mes de febrero se realizó una modificación de los indicadores de la UAESP solicitado mediante radicado 2024ER57161 (Porcentaje de Residuos Sólidos Aprovechados (PRSA), Residuos Dispuestos en Parque Innovación Doña Juana (PIDJ) provenientes de Bogotá, Residuos Dispuestos en Parque de Innovación Doña Juana (PIDJ) provenientes de Bogotá per cápita - RDPBPC (Ton), Porcentaje de Avance en el Aumento de la Modernización a LED de Luminarias en el Distrito Capital - MLSALP – PACA y respondido por la DPSIA con 2024EE69415. Se adjuntan radicados de solicitud de modificación de indicadores y respuesta de la DPSIA, la cual contiene capturas de pantalla de las modificaciones realizados en el módulo de “auditoría” del sistema del OAB. El reporte de ingresos generados por el sistema de indicadores Arrow del OAB y la validación de ajustes y actualizaciones de la información contenida a través del módulo de auditoría se evidencian en la Bitácora/tablero de control OAB, se adjuntan las bitácoras mensuales.</t>
  </si>
  <si>
    <t>El administrador del OAB revisa las alertas de ingreso generadas automáticamente por el sistema de gestión de indicadores Arrow del OAB, cada vez que estas se presentan, validando la consistencia del ajuste y actualización de la información contenida en el indicador, a través del módulo de “Auditoría” del sistema del OAB, El equipo administrador del OAB revisó toda alerta notificada por correo sobre ingreso a la plataforma Arrow del OAB y realizó verificación de los metadatos, indicadores, variables, valores y responsables de acuerdo con las alertas generadas en los correos electrónicos de los administradores del OAB y el módulo de auditoría de la plataforma Arrow. Por ejemplo se adjuntan radicados de solicitud de modificación de indicadores y respuesta de la DPSIA, la cual contiene capturas de pantalla de las modificaciones realizados en el módulo de “auditoría” del sistema del OAB.</t>
  </si>
  <si>
    <t xml:space="preserve">TERCERA LÍNEA DE DEFENSA 1. Radicado UAESP No. 20241300045191 del 23 de febrero de 2024, que tiene como asunto Alcance oficio UAESP # 20241300019181. Solicitud de ajuste de cifras indicadores en el Observatorio Ambiental de Bogotá - OAB, Unidad Administrativa Especial de Servicios Públicos – UAESP y Respuesta de la SDA con radicado 2024EE69415 del 1 de abril de 2024; as u vez, se anexa “Bitácora de seguimiento” correspondiente a los meses de enero, febrero y marzo; no obstante, y dada la redacción del control: El administrador del OAB revisa las alertas de ingreso generadas automáticamente por el sistema de gestión de indicadores Arrow del OAB, cada vez que estas se presenten, validando la consistencia del ajuste y actualización de la información contenida en el indicador, a través del módulo de “Auditoría” del sistema del OAB. Si se presenta una desviación o cuando halle una inconsistencia en la información del indicador, el profesional especializado del OAB inactiva el dato o el indicador inconsistente en la plataforma Arrow, la comunica al delegado y al responsable del indicador con su debida justificación, se observa el complemento del control No. 1, por lo que se recomienda unificar los controles 1 y 2, determinando la Acción específica sobre la revisión o validación realizada sobre los criterios de calidad y oportunidad de los indicadores, como tampoco, sobre el responsable y la periodicidad de su desarrollo; adicionalmente, no se identifican las acciones que se desarrollarán en caso de desviación, como complemento del control. 2.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</si>
  <si>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El profesional especializado del OAB realiza un seguimiento mensual a la actualización de los indicadores del OAB mediante una bitácora y la elaboración de un informe de administración, donde registra la última fecha de actualización y contrasta los dias de rezago establecidos para definir si el indicador se encuentra actualizado y documenta la gestion realizada durante mes para la administración integral del OAB.</t>
  </si>
  <si>
    <t>El profesional especializado del OAB realizó seguimiento mensual a la actualización de los indicadores del OAB, revisando la fecha de actualización y los días de rezado para registrar en la bitácora sí en el indicador se encuentra actualizado. Así mismo, elaboró el informe de administración mensual donde se documentó la gestión realizada para la administración integral del OAB, el cual comprende las mejoras, nuevos desarrollos e incidencias, atención de usuarios, capacitaciones y acompañamientos, balance general de actualización de los indicadores, módulos nuevos y requerimiento de la plataforma, actividades de promoción y divulgación, demás actividades relacionadas como estadística e informes normados. Se adjuntan las bitácoras mensuales de enero, febrero y marzo; dado que el informe y la bitácora se realizan mes vencido una vez finalizado el mes, el informe de abril se obtiene los primeros días del mes de mayo, por lo tanto, se adjuntará en el siguiente cuatrimestre.</t>
  </si>
  <si>
    <t xml:space="preserve">El profesional especializado del OAB realiza un seguimiento mensual a la actualización de los indicadores del OAB mediante una bitácora y la elaboración de un informe de administración, donde registra la última fecha de actualización y contrasta los días de rezago establecidos para definir si el indicador se encuentra actualizado y documenta. Se adjuntan las bitácoras mensuales de enero, febrero y marzo; dado que el informe y la bitácora se realizan mes vencido una vez finalizado </t>
  </si>
  <si>
    <t xml:space="preserve">TERCERA LÍNEA DE DEFENSA 1. “Bitácora de seguimiento” correspondiente a los meses de enero, febrero y marzo; así como, informes de gestión del observatorio equivalentes a los meses de enero, febrero y marzo de 2024; no obstante, y dada la redacción del control: El profesional especializado del OAB realiza un seguimiento mensual a la actualización de los indicadores del OAB mediante una bitácora y la elaboración de un informe de administración, donde registra la última fecha de actualización y contrasta los días de rezago establecidos para definir si el indicador se encuentra actualizado y documenta la gestión realizada durante mes para la administración integral del OAB, se observan evidencias duplicadas con relación al control No. 2, dado que los informes de gestión no enumeran en su contendido, la revisión o validación realizada sobre los criterios de calidad y oportunidad de los indicadores, como tampoco, sobre el responsable y la periodicidad de su desarrollo; adicionalmente, no se identifican las acciones que se desarrollarán en caso de desviación, como complemento del control. 2.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</si>
  <si>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El profesional especializado del OAB revisa que coincidan los registros constitutivos del metadato y del indicador validado en la ficha técnica y lo registrado por el delegado en el sistema Arrow, cada vez que se cargue un indicador nuevo, en el caso de requerir alguna precisión sobre el metadato del indicador, se gestiona con el delegado su ajuste.</t>
  </si>
  <si>
    <t xml:space="preserve">En lo transcurrido del cuatrimestre no se ha presentado el registro o creación de un indicador nuevo, por lo tanto, este control no ha sido necesario aplicarlo. No obstante, sobre los indicadores ya existentes se realiza revisión del medatado y en el mes de febrero y marzo se observó una inconsistencia en los indicadores Área Afectada por Incendios Forestales y Especímenes de fauna silvestre liberados, por ello se procedió a inactivar y verificar el metadato por parte del administrador del sistema de gestión Arrow, así como a su vez la verificación en el módulo de indicadores, se adjunta captura de pantalla donde se observa la inactivación de los metadatos en el módulo de auditoría de OAB. </t>
  </si>
  <si>
    <t>El profesional especializado del OAB revisa que coincidan los registros constitutivos del metadato y del indicador validado en la ficha técnica y lo registrado por el delegado en el sistema Arrow, cada vez que se cargue un indicador nuevo, en el caso de requerir alguna precisión sobre el metadato del indicador, en lo transcurrido del cuatrimestre no se ha presentado el registro o creación de un indicador nuevo, por lo tanto, este control no ha sido necesario aplicarlo, se adjunta captura de pantalla donde se observa la inactivación de los metadatos en el módulo de auditoría de OAB</t>
  </si>
  <si>
    <t xml:space="preserve">TERCERA LÍNEA DE DEFENSA 1. Documento denominado “REVISIÓN METADATOS EN EL MÓDULO DE AUDITORIA DE OAB”, que contiene pantallazos sobre la liberación, activación y verificación de metadatos; no obstante, el control denominado: El profesional especializado del OAB revisa que coincidan los registros constitutivos del metadato y del indicador validado en la ficha técnica y lo registrado por el delegado en el sistema Arrow, cada vez que se cargue un indicador nuevo, en el caso de requerir alguna precisión sobre el metadato del indicador, se gestiona con el delegado su ajuste, se debe fortalecer en términos de diseño de control, determinando las acción frente a la revisión o validación de los criterios de calidad y oportunidad de los indicadores; es decir, ampliar la información, así como, sobre la acción y la denominación del registro, en caso de desviación, como complemento del control. 2. Se mantienen las mismas observaciones y recomendaciones efectuadas por la OCI en el seguimiento del III Cuatrimestre de la vigencia 2023, toda vez que, no se identifica implementación de mejora. Se ratifica la necesidad de atender las observaciones emitidas en el Informe Final de Auditoría Interna con Base en Riesgos al Proceso “Planeación Ambiental”, según radicado 2023IE194882 del 24 de agosto de 2023. </t>
  </si>
  <si>
    <t>DE 2019</t>
  </si>
  <si>
    <t>Posibilidad de afectación reputacional debido al incumplimiento de los planes, proyectos y objetivos estratégicos institucionales por la inadecuada aplicación de directrices políticas y lineamientos del Direccionamiento Estratégico.</t>
  </si>
  <si>
    <t>Debido al incumplimiento de los planes, proyectos y objetivos estratégicos institucionales.</t>
  </si>
  <si>
    <t>Inadecuada aplicación de directrices políticas y lineamientos del Direccionamiento Estratégico.</t>
  </si>
  <si>
    <t>El profesional de la Subdirección de Proyectos y Cooperación Internacional genera mensualmente un semáforo del estado de ejecución magnitud física y presupuestal de los proyectos de inversión a través de un reporte el cual es entregado al Subdirector (a) de la SPCI y a Director (a) de la Dirección de Planeación y Sistemas de Información Ambiental.</t>
  </si>
  <si>
    <t>Acciones para Abordar Riesgos-577</t>
  </si>
  <si>
    <t>Teniendo en cuenta los tiempos establecidos en la Política de riesgos V7 y socializados en el memorando 2024IE77835 del 11 de abril del 2024, para realizar los monitoreos y seguimientos a los riesgos por la diferentes líneas de defensa, a la fecha 29 de abril de 2024, día en el que vence el plazo para que la segunda línea realice el seguimiento correspondiente al primer cuatrimestre del 2024, se observa que la primera línea de defensa, no realizó el monitoreo correspondiente al periodo en mención, tampoco se evidencia anexos adjuntos, imposibilitando a la segunda línea, el análisis de la ejecución del mismo e inferir si el riesgo se materializó o no.</t>
  </si>
  <si>
    <t xml:space="preserve">TERCERA LÍNEADE DEFENSA: Se identificó: 1. La denominación del riesgo, implica un impacto de afectación reputacional por el incumplimiento de planes, proyectos y objetivos estratégicos; no obstante, los dos controles enunciados en el riesgo, únicamente se relacionan con el seguimiento a proyectos, más no, se referencia el seguimiento a todos los planes internos, que sean establecidos para el cumplimiento de los objetivos estratégicos institucionales; por tanto, se recomienda revisar la pertinencia del riesgo frente a su redacción, así como la causa raíz e inmediata que puede ocasionar la materialización del riesgo, y que debe ser contenida en la identificación del riesgo, dando cumplimiento a los lineamientos establecidos por el DAFP, en la Guía para la Administración del Riesgo y el diseño de controles en entidades públicas - Versión 6. 2. La redacción del control 1: El profesional de la Subdirección de Proyectos y Cooperación Internacional genera mensualmente un semáforo del estado de ejecución magnitud física y presupuestal de los proyectos de inversión a través de un reporte el cual es entregado al subdirector (a) de la SPCI y a director (a) de la Dirección de Planeación y Sistemas de Información Ambiental. No cumple con las condiciones establecidas en la Guía para la Administración del Riesgo y el diseño de controles en entidades públicas - Versión 6; toda vez que, no se identifica la Acción específica del control, es decir, el detalle de la revisión y las opciones en caso de desviación; así como, la identificación exacta de los registros generados en el control y que complementan el control. 3. No se realizó monitoreo a riesgos por parte de la primera línea de defensa </t>
  </si>
  <si>
    <t>El profesional de la SPCI analista de proyectos, mensualmente hace seguimiento integral a la ejecución de los proyectos de inversión de la SDA y lo socializa al gerente de proyecto quedando como evidencia el informe de seguimiento y acta de reunión.</t>
  </si>
  <si>
    <t>Plan de contingencia-Riesgos DAFP-1183</t>
  </si>
  <si>
    <t xml:space="preserve">TERCERA LINEA DE DEFENSA: Se identificó: 1. La denominación del riesgo, implica un impacto de afectación reputacional por el incumplimiento de planes, proyectos y objetivos estratégicos; no obstante, los dos controles enunciados en el riesgo, únicamente se relacionan con el seguimiento a proyectos, más no, se referencia el seguimiento a todos los planes internos, que sean establecidos para el cumplimiento de los objetivos estratégicos institucionales; por tanto, se recomienda revisar la pertinencia del riesgo frente a su redacción, así como la causa raíz e inmediata que puede ocasionar la materialización del riesgo, y que debe ser contenida en la identificación del riesgo, dando cumplimiento a los lineamientos establecidos por el DAFP, en la Guía para la Administración del Riesgo y el diseño de controles en entidades públicas - Versión 6. 2. La redacción del control 2: El profesional de la SPCI analista de proyectos, mensualmente hace seguimiento integral a la ejecución de los proyectos de inversión de la SDA y lo socializa al gerente de proyecto quedando como evidencia el informe de seguimiento y acta de reunión. No cumple con las condiciones establecidas en la Guía para la Administración del Riesgo y el diseño de controles en entidades públicas - Versión 6; toda vez que, no se identifica la Acción específica del control, es decir, el detalle de la revisión y las opciones en caso de desviación; así como, la identificación exacta de los registros generados en el control y que complementan el control; pareciese que los dos controles se complementan; por tanto, se recomienda revisar la pertinencia de los controles en términos de redacción y explicación de la acción ejercida frente a los proyectos; es decir, que en el ejercicio de revisión se logre evidenciar claramente, de qué manera se controla un posible incumplimiento en la ejecución de proyectos. 3. No se realizó monitoreo a riesgos por parte de la primera línea de defensa </t>
  </si>
  <si>
    <t>Posibilidad de afectación reputacional generada por la inoportuna y baja calidad de los reportes sobre la ejecución de los proyectos de inversión, debido a las falencias en el monitoreo, recopilación e interpretación de la información por parte de los responsables de los proyectos.</t>
  </si>
  <si>
    <t>Inoportuna y baja calidad de los reportes sobre la ejecución de los proyectos de inversión.</t>
  </si>
  <si>
    <t>Falencias en el monitoreo, recopilación e interpretación de la información por parte de los responsables de los proyectos.</t>
  </si>
  <si>
    <t>El analista de proyecto de la Subdirección de Proyectos y Cooperación Internacional, mensualmente realiza una evaluación de la aplicación de los criterios de calidad, oportunidad, gestión de la información de los proyectos de inversión quedando como evidencia el reporte y memorando.</t>
  </si>
  <si>
    <t>Acciones para Abordar Riesgos-569</t>
  </si>
  <si>
    <t xml:space="preserve">TERCERA LÍNEA DE DEFENSA: Se identificó: 1. La denominación del riesgo, implica un impacto de afectación reputacional por la inoportuna y baja calidad de los reportes sobre la ejecución de los proyectos; sin embargo, no son claros los criterios definidos para establecer una baja calidad en los reportes, a su vez, no es clara la causa raíz y la causa inmediata que puede ocasionar el riesgo; por tanto, se recomienda revisar la pertinencia del riesgo frente a su redacción, dando cumplimiento a los lineamientos establecidos por el DAFP, en la Guía para la Administración del Riesgo y el diseño de controles en entidades públicas - Versión 6. 2. La redacción del control 1: El analista de proyecto de la Subdirección de Proyectos y Cooperación Internacional, mensualmente realiza una evaluación de la aplicación de los criterios de calidad, oportunidad, gestión de la información de los proyectos de inversión quedando como evidencia el reporte y memorando. No cumple con las condiciones establecidas en la Guía para la Administración del Riesgo y el diseño de controles en entidades públicas - Versión 6; toda vez que, no se identifica la Acción específica del control; es decir, de qué manera se revisan los criterios de calidad y dónde se encuentran establecidos, así como, sobre la acción desarrollada en caso de desviación del control y la identificación de los registros generados, los cuales complementan el control. 3. No se realizó monitoreo al control del riesgo, por parte de la primera línea de defensa, evidenciando el incumplimiento de la Política de Administración de Riesgos de la SDA. </t>
  </si>
  <si>
    <t>El profesional de la Subdirección de Proyectos y Cooperación Internacional designado para cada proyecto de inversión (Analista), mensualmente realiza la socialización de los informes de alertas y recomendaciones a los gerentes de proyecto presentando las observaciones de mejora para la ejecución de los proyectos de inversión a través de comunicación interna.</t>
  </si>
  <si>
    <t>Plan de contingencia-Riesgos DAFP-1176</t>
  </si>
  <si>
    <t xml:space="preserve">TERCERA LÍNEA DE DEFENSA: Se identificó: 1. La denominación del riesgo, implica un impacto de afectación reputacional por la inoportuna y baja calidad de los reportes sobre la ejecución de los proyectos; sin embargo, no son claros los criterios definidos para establecer una baja calidad en los reportes, a su vez, no es clara la causa raíz y la causa inmediata que puede ocasionar el riesgo; por tanto, se recomienda revisar la pertinencia del riesgo frente a su redacción, dando cumplimiento a los lineamientos establecidos por el DAFP, en la Guía para la Administración del Riesgo y el diseño de controles en entidades públicas - Versión 6. 2. La redacción del control 2: El profesional de la Subdirección de Proyectos y Cooperación Internacional designado para cada proyecto de inversión (Analista), mensualmente realiza la socialización de los informes de alertas y recomendaciones a los gerentes de proyecto presentando las observaciones de mejora para la ejecución de los proyectos de inversión a través de comunicación interna. No cumple con las condiciones establecidas en la Guía para la Administración del Riesgo y el diseño de controles en entidades públicas - Versión 6; toda vez que, no se identifica la Acción específica del control; dado que la socialización por si sola, no implica controlar las alertas, por tanto, este control se puede complementar en torno a la identificación de las desviaciones, así como, respecto a los registros generados, que complementan el control. 3. No se realizó monitoreo al control del riesgo, por parte de la primera línea de defensa, evidenciando el incumplimiento de la Política de Administración de Riesgos de la SDA. </t>
  </si>
  <si>
    <t>GADR 2019</t>
  </si>
  <si>
    <t>Posibilidad de afectación económica por dificultades en la expedición de actos administrativos y desarrollo de labores por parte de los procesos involucrados en la adquisición predial debido a la desarticulación en los procesos de la entidad en temas que permitan cumplir con los objetivos del proceso para la adecuada gestión.</t>
  </si>
  <si>
    <t>Desarrollar la gestión ambiental permanentemente para la conservación, restauración, rehabilitación y recuperación de las áreas protegidas y de interés ambiental, así como el desempeño ambiental empresarial e institucional, la incorporación de lineamientos en los instrumentos de planeamiento urbano, la compensación por endurecimiento de zonas verdes, la gestión integral de residuos, la aprobación de incentivos tributarios y la promoción del uso y consumo sostenible de los recursos naturales mediante el desarrollo de los planes, programas y proyectos en el Distrito Capital.</t>
  </si>
  <si>
    <t>Dificultades en la expedición de actos administrativos y desarrollo de labores por parte de los procesos involucrados en la adquisición predial.</t>
  </si>
  <si>
    <t>Desarticulación en los procesos de la entidad en temas que permitan cumplir con los objetivos del proceso para la adecuada gestión.</t>
  </si>
  <si>
    <t>El Director de la Dirección de Gestión Ambiental y los profesionales encargados de la gestión predial revisan los avances en los procesos de adquisición, para el desarrollo de la adquisición de predios priorizados, mediante reuniones con el objetivo de consolidar las áreas de interés ambiental, dejando constancia en las actas de reunión. En caso de presentarse desviación se citará al Comité de Adquisicion de Predios.</t>
  </si>
  <si>
    <t>Sin documentar</t>
  </si>
  <si>
    <t>Acciones para Abordar Riesgos-570</t>
  </si>
  <si>
    <t>En referencia a los procesos de adquisición predial adelantados en el marco del Convenio 1240 de 2017 celebrado entre la Secretaría Distrital de Ambiente y la Empresa de Acueducto y Alcantarillado de Bogotá ESP, se llevaron a cabo las siguientes actividades durante el segundo bimestre: ENERO: se llevó a cabo un (1) comite de seguimiento el dia 31 de enero de 2024, correspondiente al mes de diciembre de 2023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140 predios, equivalente a 2342,30 hectáreas con corte a dciembre de 2023 y permitiendo llevar a cabo una adecuada, eficiente y oportuna gestión de los recursos asignados al convenio. FEBRERO: e llevó a cabo un (1) comite de seguimiento el dia 21 de febrero de 2024, correspondiente al mes de enero de 2024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145 predios, equivalente a 2342,57 hectáreas con corte a enero de 2024 y permitiendo llevar a cabo una adecuada, eficiente y oportuna gestión de los recursos asignados al convenio. El seguimiento a las labores adelantadas a los compromisos definidos se ha llevado a cabo de manera oportuna en cada una de las mesas de trabajo realizadas y dejando constancia en las respectivas actas de reunion adjuntas al presente informe. Con ello se da cumplimiento al seguimiento realizado evidenciando que no se ha materializado el riesgo identificado. MARZO: No se realizó comité de seguimiento en virtud del cambio de la Directora de Bienes Raices de la EAAB y con ello, el cambio del personal de apoyo al convenio; el cual se encuentra en proceso de contratación. En consecuencia, no se tuvo avance durante el mes. ABRIL: Se llevó a cabo un (1) comite de seguimiento el dia 15 de abril de 2024, correspondiente al mes de marzo de 2024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147 predios, equivalente a 2342,58 hectáreas con corte a marzo de 2024 y permitiendo llevar a cabo una adecuada, eficiente y oportuna gestión de los recursos asignados al convenio. Conforme con lo anterior, se evidencia que a la fecha el riesgo no se ha materializado.</t>
  </si>
  <si>
    <t>Teniendo en cuenta el reporte de la primera línea de defensa, se observa que este control viene ejecutándose de manera eficaz y como quedó definido en el riesgo, ya que se realiza por parte de los responsables encargados de la gestión predial, el seguimiento a las actividades de adquisición predial enmarcadas en el convenio entre la SDA y EAAB Convenio 1240 de 2017 , llevándose a cabo comités realizados de manera mes vencida es decir que para este periodo de reporte se tiene el seguimiento correspondiente a enero y febrero. Se recomienda que, en los siguientes reportes, se adjunten las evidencias pendientes y relacionadas en el control, es decir las actas de reunión que se encuentran pendientes de aprobación, lo anterior se constata al revisar las evidencias anexadas, en este sentido, se puede determinar que el riesgo no se materializó y que el reporte de la primera línea se realizó en los tiempos establecidos en la Política de Administración de Riesgos.</t>
  </si>
  <si>
    <t>TERCERA LÍNEA DE DEFENSA: Revisadas las evidencias, se observó 2 documentos en power point denominados “Presentación Comité Seguimiento Febrero 2024 (21 feb 2024)” y “ Presentación comité seguimiento marzo 2024 (15 de marzo 2024)”. Se reiteran las recomendaciones efectuadas por la segunda línea de defensa, en relación al no cargue total de las evidencias, toda vez que no fue posible identificar el seguimiento a los compromisos definidos durante las mesas de trabajo realizadas mediante las actas de reunión tal como lo reporto primera linea. Así mismo, se recomienda que el proceso reporte si se avanzan mas convenios con entidades territoriales, otras entidades públicas y /o privadas teniendo en cuenta que, los seguimientos reportados son únicamente del convenio entre la SDA y EAAB Convenio 1240 de 2017. No se materializo el riesgo.</t>
  </si>
  <si>
    <t>Plan de contingencia-Riesgos DAFP-1177</t>
  </si>
  <si>
    <t xml:space="preserve">En referencia a los procesos de adquisición predial adelantados en el marco del Convenio 1240 de 2017 celebrado entre la Secretaría Distrital de Ambiente y la Empresa de Acueducto y Alcantarillado de Bogotá ESP, se llevaron a cabo las siguientes actividades durante el segundo bimestre: ENERO: se llevó a cabo un (1) comite de seguimiento el dia 31 de enero de 2024, correspondiente al mes de diciembre de 2023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140 predios, equivalente a 2342,30 hectáreas con corte a dciembre de 2023 y permitiendo llevar a cabo una adecuada, eficiente y oportuna gestión de los recursos asignados al convenio. FEBRERO: e llevó a cabo un (1) comite de seguimiento el dia 21 de febrero de 2024, correspondiente al mes de enero de 2024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145 predios, equivalente a 2342,57 hectáreas con corte a enero de 2024 y permitiendo llevar a cabo una adecuada, eficiente y oportuna gestión de los recursos asignados al convenio. El seguimiento a las labores adelantadas a los compromisos definidos se ha llevado a cabo de manera oportuna en cada una de las mesas de trabajo realizadas y dejando constancia en las respectivas actas de reunion adjuntas al presente informe. Con ello se da cumplimiento al seguimiento realizado evidenciando que no se ha materializado el riesgo identificado. MARZO: No se realizó comité de seguimiento en virtud del cambio de la Directora de Bienes Raices de la EAAB y con ello, el cambio del personal de apoyo al convenio; el cual se encuentra en proceso de contratación. En consecuencia, no se tuvo avance durante el mes. ABRIL: Se llevó a cabo un (1) comite de seguimiento el dia 15 de abril de 2024, correspondiente al mes de marzo de 2024 (los comite de seguimiento se realizan mes vencido); donde se validó el cumplimiento del proceso de adquisicion de predios en áreas de interés ambiental, conforme a lo dispuesto por las normas que regulan la materia y las obligaciones derivadas del convenio para las dos entidades. La SDA lleva a cabo el apoyo técnico y jurídico de las labores adelantadas por la EAAB en la gestión predial realizada en áreas de importancia estrategica, conllevando a la adquisición de 147 predios, equivalente a 2342,58 hectáreas con corte a marzo de 2024 y permitiendo llevar a cabo una adecuada, eficiente y oportuna gestión de los recursos asignados al convenio. Para el caso de las actas de los comité de seguimiento del Convenio 1240 de 2017 de lo corrido de año 2024 de las sesiones de enero, febrero y abril del año 2024, se encuentra en aprobación por los supervisores del convenio, por lo cual no se anexan al presente reporte. De acuerdo con lo anterior , se evidencia que a la fecha no se ha materializado el riesgo. </t>
  </si>
  <si>
    <t>GTEC 2019</t>
  </si>
  <si>
    <t>Posibilidad de afectación reputacional por la indisponibilidad de los servicios de tecnologías de la información y Comunicaciones , debido a la baja capacidad para aplicar los estándares y lineamientos en la gestión de los servicios de TI</t>
  </si>
  <si>
    <t>Este proceso aplica a las partes interesadas y/o grupos de valor de la SDA que por activación de oferta del Plan Estratégico de Tecnologías de Información-PETI o por demanda de los procesos y de los servicios de la entidad, requieran una solución o soporte tecnológico, a través de los servicios de TI. Inicia con la definición de la estrategia de TI, continua con la gestión de las soluciones e implementación de la estrategia de TI y finaliza con el seguimiento y control al cumplimiento de la estrategia en materia de TI.</t>
  </si>
  <si>
    <t>Indisponibilidad de los servicios de tecnologías de la información y Comunicaciones</t>
  </si>
  <si>
    <t>Baja capacidad para aplicar los estándares y lineamientos en la gestión de los servicios de TI.</t>
  </si>
  <si>
    <t>Los profesionales asignados al equipo del dominio de servicios tecnológicos monitorean la capacidad y disponibilidad de la infraestructura tecnológica mediante herramientas de monitoreo, gestión de alertas y aplicación de estándares y lineamientos para el servicio de TI, de manera periódica.</t>
  </si>
  <si>
    <t>Acciones para Abordar Riesgos-571</t>
  </si>
  <si>
    <t xml:space="preserve">Los profesionales de servicios tecnológicos realizaron el monitoreo de la capacidad y disponibilidad de la infraestructura tecnológica mediante las herramientas de monitoreo como Nagios, FortiAnalyzer para la seguridad perimetral, herramienta PRTG para el monitoreo del consumo de memoria y la herramienta WAZU para la supervisión y administración de la seguridad del sistema de información cuyo monitoreo se hace a través del equipo de SOC (Centro de Operaciones de Seguridad), así mismo a través de la gestión del desempeño del ancho de banda del canal de internet con la ETB. En este último se presentó una alerta en febrero con una caída del servicio de internet por parte del servicio de la ETB para lo cual se gestionó con el proveedor. Se adjunta correo de gestión de alertas. En cuanto a la disponibilidad de los servicios se encuentran 100% en producción de las aplicaciones en la SDA, adicionalmente se reportan los servicios complementarios de la plataforma de virtualización y de servicios de red en un nivel aceptable. En cuanto a la capacidad, se realizaron las respectivas verificaciones para la utilización y aprovisionamientos de los servidores, equipos de virtualización, modificaciones y desempeño de las máquinas virtuales, con la respectiva actualización en el Plan de capacidad, el cual sirve como control de la infraestructura tecnológica de la SDA, se realizó monitoreo al consumo de memoria de servidores. Con corte a marzo de 2024 se obtuvo el siguiente desempeño de la infraestructura de TI en los componentes aprovisionados de los host de virtualización que se tienen en producción: utilización de los cores físicos las CPU´S medida aceptable, en cuanto a memoria aprovisionada la utilización fue aceptable, excepto algunos host que presentaron en el periodo un nivel crítico, para el tema del almacenamiento de datos en la ETB esta utilizado el 83% se mantiene en nivel crítico , el almacenamiento de Huawei esta usado el 35% nivel aceptable, el almacenamiento de la SDA en el V3700 se tiene un uso del 83% nivel de uso critico pero esto no afecta en la operación del equipo y el almacenamiento del HCI-Huawei se ha usado 45,93% el nivel es aceptable. Se adjuntan documento de reporte Nagios sobre disponibilidad de aplicativos, plataformas de virtualización, servidores físicos / virtuales y del core de red, reporte mensual del plan de capacidad, informe mensual de la ETB, reportes de FortiAnalyzer sobre seguridad perimetral. Los soportes estas disponibles en https://drive.google.com/drive/u/0/folders/1Ojty9fZ72-pijHW9FCSEDj78lP4Aa9x4 </t>
  </si>
  <si>
    <t>Los profesionales asignados al equipo del dominio de servicios tecnológicos monitorearon la capacidad y disponibilidad de la infraestructura tecnológica mediante herramientas, gestión de alertas y aplicación de estándares y lineamientos para el servicio de TI, de manera periódica, herramientas como herramientas de monitoreo como Nagios, FortiAnalyzer para la seguridad perimetral, herramienta PRTG para el monitoreo del consumo de memoria y la herramienta WAZU para la supervisión y administración de la seguridad del sistema de información cuyo monitoreo se hace a través del equipo de SOC (Centro de Operaciones de Seguridad), así mismo a través de la gestión del desempeño del ancho de banda del canal de internet con la ETB, adjunta los soportes estas disponibles .</t>
  </si>
  <si>
    <t xml:space="preserve">TERCERA LÍNEA:Al respecto, revisadas las evidencias, se observó que los profesionales asignados al equipo del dominio de servicios tecnologicos realizaron monitoreo de la capacidad y disponibilidad de la infraestructura tecnológica mediante las respectivas herramientas asi como, la seguridad perimetral, a su vez, se observó el consumo de memoria y uso de la herramienta WAZU para la supervisión y administración de la seguridad del sistema de información . en cuanto a conectividad, se observaron gestiones para la verificación del desempeño del ancho de banda del canal de internet con el proveedor ETB., adicionalmente reportaron los servicios complementarios de la plataforma de virtualización y de servicios de red en un nivel aceptable. Respecto a la capacidad, realizaron las respectivas verificaciones para la utilización y aprovisionamientos de los servidores, asi como su actualización en el Plan de capacidad, el cual sirve como control de la infraestructura tecnológica de la SDA. No obstante, el proceso indico que :” en cuanto a memoria aprovisionada la utilización fue aceptable, excepto algunos host que presentaron en el periodo un nivel crítico, para el tema del almacenamiento de datos en la ETB esta utilizado el 83% se mantiene en nivel crítico”, por lo cual se recomienda validar el diseño del control, respecto a la desviación, si bien, el seguimiento, monitoreo y análisis están permitiendo identificar situaciones que requieren ajustes, el control no esta determinando que acciones se realizaran en caso de desviación, en caso de que se exceda la memoria de almacenamiento de datos y demás. </t>
  </si>
  <si>
    <t>Los profesionales asignados al equipo de infraestructura de la DPSIA y al equipo de soporte técnico de la DGC realiza el mantenimiento preventivo de la infraestructura tecnológica y de los aplicativos, así como de la infraestructura física de la entidad, respectivamente, en concordancia con la formulación del plan, la programación de las actividades y la comunicación mediante ventanas de mantenimiento.</t>
  </si>
  <si>
    <t>Plan de contingencia-Riesgos DAFP-1178</t>
  </si>
  <si>
    <t xml:space="preserve">Los profesionales asignados al equipo de infraestructura de la DPSIA y al equipo de soporte técnico de la DGC formularon el Plan de Mantenimiento Predictivo, Preventivo y Correctivo 2024; dentro de ese plan, se encuentra el mantenimiento a la infraestructura tecnológica y a los aplicativos. Así mismo, se han programado las actividades comunicando mediante correo electrónico las ventanas de mantenimiento a realizar. Se adjunta el Plan de Mantenimiento 2024 y correos de ventanas de mantenimiento en el link https://drive.google.com/drive/u/0/folders/1uQyylAnKRL1P2Ya2BIeed2YtWtjvbW1L </t>
  </si>
  <si>
    <t xml:space="preserve">Los profesionales asignados al equipo de infraestructura de la DPSIA y al equipo de soporte técnico de la DGC realiza el mantenimiento preventivo de la infraestructura tecnológica y de los aplicativos, así como de la infraestructura física de la entidad, respectivamente, en concordancia con la formulación del plan, la programación de las actividades y la comunicación mediante ventanas de mantenimiento. Se adjunta el Plan de Mantenimiento 2024 y correos de ventanas de mantenimiento </t>
  </si>
  <si>
    <t>TERCERA LÍNEA: al respecto, se observo el plan de mantenimientos predictivo y correctivo 2024, asi como el mantenimiento a la infraestructura tecnologica y gestiones relacionadas a su cumplimiento y alertas emitidas de mantenimiento a las mismas via correo electronico. Si bien, el control describe a los responsables de ejecutar el control y la accion a realizar, no se observa el complemento de la misma ni las acciones a ejecutar en caso de desviacion, por lo tanto se recomienda Revisar la pertinencia del riesgo, sus causas y en particular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Lo anterior a fin de fortalecer las actividades ya contempladas dentro del plan de mantenimientos predictivo y correctivo asi como de la mitigación del riesgo.</t>
  </si>
  <si>
    <t>Posibilidad de afectación reputacional por factores tensionantes de tipo antrópico y/o naturales que afectan las áreas protegidas o áreas de interés ambiental, y cuyo seguimiento y control no sea realizado de manera oportuna y efectiva por parte de los responsables de la administración de Reservas Distritales de Humedal y Parques Distritales Ecológicos de Montaña - PDEM, para evitar el presunto daño ambiental debido a las dificultades en la priorización y seguimiento de los mayores tensionantes que afectan los objetivos de conservación de los recursos naturales, en las áreas protegidas o de interés ambiental.</t>
  </si>
  <si>
    <t>Factores tensionantes de tipo antrópico y/o naturales que afectan las áreas protegidas o áreas de interés ambiental, y cuyo seguimiento y control no es realizado de manera oportuna y efectiva por parte de los responsables de la administración de Reservas Distritales de Humedal y Parques Distritales Ecológicos de Montaña - PDEM para evitar el presunto daño ambiental.</t>
  </si>
  <si>
    <t>Dificultades en la priorización y seguimiento de los mayores tensionantes que afectan los objetivos de conservación de los recursos naturales en las áreas protegidas o de interés ambiental.</t>
  </si>
  <si>
    <t>Los profesionales responsables de los grupos de Administración de Reservas Distritales de Humedal y Parques Distritales Ecológicos de Montaña - PDEM y otras áreas de interés ambiental realizarán el diligenciamiento de la matriz de tensionantes generada en las áreas protegidas y de interés ambiental priorizadas.</t>
  </si>
  <si>
    <t>Acciones para Abordar Riesgos-572</t>
  </si>
  <si>
    <t xml:space="preserve">La subdirección de Ecosistemas y ruralidad, como primera línea de defensa, realiza el reporte, con su respectivo seguimiento y monitoreo del primer cuatrimestre de 2024, con corte al 20 de abril de 2024, teniendo en cuenta el control establecido: Los profesionales responsables de los grupos de Administración de Reservas Distritales de Humedal y Parques Distritales Ecológicos de Montaña - PDEM y otras áreas de interés ambiental realizarán el diligenciamiento de la matriz de tensionantes generada en las áreas protegidas y de interés ambiental priorizadas. De lo anterior se informa que el riesgo no se materializo en este periodo comprendido enero a abril de 2024. Se anexa Matriz de tensionantes diligenciada y Matriz mapa de riesgo </t>
  </si>
  <si>
    <t>Teniendo en cuenta el reporte de la primera línea de defensa, se observa que este control viene ejecutándose de manera eficaz y como quedó definido en el riesgo, ya que los profesionales responsables de los grupos de Administración de Reservas Distritales de Humedal y Parques Distritales Ecológicos de Montaña - PDEM y otras áreas de interés ambiental, realizaron el diligenciamiento de la matriz de tensionantes con el fin de evitar el daño ambiental en la conservación de los recursos naturales, en las áreas protegidas o de interés ambiental, lo anterior se constata al revisar las evidencias anexadas, en este sentido, se puede determinar que el riesgo no se materializó y que el reporte de la primera línea se realizó en los tiempos establecidos en la Política de Administración de Riesgos.</t>
  </si>
  <si>
    <t>TERCERA LÍNEA DE DEFENSA: Revisadas las evidencias, se observaron las matrices de tensionantes generadas sobre cada una de las Reservas Distritales de Humedal y Parques Distritales Ecológicos de Montaña - PDEM y otras áreas de interés ambiental sobre las cuales la SDA realiza la respectiva administración, así mismo se observó un informe en word del mapa de riesgos, sin embargo, este control no cuenta con actividades de seguimiento y control sobre la matriz de tensionantes ni con las actividades a realizar en caso de desviacion, por lo que se recomienda la revision del mismo ya sea para que sea ajustado o eliminado, toda vez que guarda relacion con el control 2; y validar su cumplimiento con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 Se observó, que no se materializo el riesgo.</t>
  </si>
  <si>
    <t>Oscar Alfonso Camacho Galvis</t>
  </si>
  <si>
    <t>Los profesionales responsables de apoyar a los grupos de Administración de Reservas Distritales de Humedal y Parques Distritales Ecológicos de Montaña - PDEM y otras Áreas de Interés Ambiental realizan, la verificación del seguimiento a la matriz de tensionantes y elaborarán el plan de trabajo priorizando los tensionantes que afectan las áreas protegidas o de interés ambiental, y en caso de presentarse una desviación se reportará de manera inmediata a las entidades competentes..</t>
  </si>
  <si>
    <t>Plan de contingencia-Riesgos DAFP-1179</t>
  </si>
  <si>
    <t xml:space="preserve">La subdirección de Ecosistemas y ruralidad, como primera línea de defensa, realiza el reporte, con su respectivo seguimiento y monitoreo del primer cuatrimestre de 2024, con corte al 20 de abril de 2024, teniendo en cuenta el control establecido: Los profesionales responsables de apoyar a los grupos de Administración de Reservas Distritales de Humedal y Parques Distritales Ecológicos de Montaña - PDEM y otras Áreas de Interés Ambiental realizan, la verificación del seguimiento a la matriz de tensionantes y elaborarán el plan de trabajo priorizando los tensionantes que afectan las áreas protegidas o de interés ambiental, y en caso de presentarse una desviación se reportará de manera inmediata a las entidades competentes. De lo anterior se informa que el riesgo no se materializo en este periodo comprendido Enero a abril de 2024. Se anexa matriz de tensionantes con seguimiento y Matriz mapa de riesgos. </t>
  </si>
  <si>
    <t>Teniendo en cuenta el reporte de la primera línea de defensa, se observa que este control viene ejecutándose de manera eficaz y como quedó definido en el riesgo, ya que los profesionales responsables de los grupos de Administración de Reservas Distritales de Humedal y Parques Distritales Ecológicos de Montaña - PDEM y otras áreas de interés ambiental, realizaron la verificación del seguimiento a la matriz de tensionantes, en donde a los tensionantes identificados en las Reservas Distritales de Humedal y Parques Distritales Ecológicos de Montaña se atendieron y dieron respuesta durante el periodo de reporte, generando acciones y articulación tanto del equipo de trabajo como interinstitucional para la atención y mitigación de estos , lo anterior se constata al revisar las evidencias anexadas, en este sentido, se puede determinar que el riesgo no se materializó y que el reporte de la primera línea se realizó en los tiempos establecidos en la Política de Administración de Riesgos.</t>
  </si>
  <si>
    <t xml:space="preserve">REVISIÓN TERCERA LÍNEA DE DEFENSA: revisadas las evidencias y los reportes de primera y segunda linea frente al diseño del control para este riesgo GADR 2019-14, pareciera que el control 2 complementa las acciones que se deben desarrollar en el control 1, por lo tanto, se recomienda la respectiva validación y verificación de la pertinencia de los dos controles establecidos para dicho riesgo. </t>
  </si>
  <si>
    <t>Posibilidad de afectación reputacional por la debilidad en la gestión de las comunicaciones e interacción entre los diferentes actores en el desarrollo de proyectos de infraestructura a cargo del proceso para la consolidación de las áreas de importancia ambiental debido a cambios normativos que afectan la ejecución en la vida de los proyectos.</t>
  </si>
  <si>
    <t>Este proceso inicia con las actividades de identificación y priorización de las áreas protegidas y de interés ambiental, las solicitudes de las partes interesadas en los programas de gestión ambiental empresarial e institucional, continúan con el desarrollo de los planes, programas y proyectos y finaliza con los informes de ejecución de las actividades del proceso.</t>
  </si>
  <si>
    <t>Debilidad en la gestión de las comunicaciones e interacción entre los diferentes actores en el desarrollo de proyectos de infraestructura a cargo del proceso para la consolidación de las áreas de importancia ambiental.</t>
  </si>
  <si>
    <t>Cambios normativos que afectan la ejecución en la vida de los proyectos.</t>
  </si>
  <si>
    <t>Los profesionales responsables de la Dirección de Gestión Ambiental y la Subdirección de Ecosistemas y Ruralidad, realizan y afianzan con los diferentes actores tanto institucionales como sociales, los espacios de participación social en todas las etapas de vida de los proyectos de infraestructura de manera trimestral quedando como evidencia los registros pertinentes (actas de reunión y relación de asistencia y/o fotografías).</t>
  </si>
  <si>
    <t>Acciones para Abordar Riesgos-573</t>
  </si>
  <si>
    <t>ENERO 2024 - Se participó en una reunión con la comunidad, activistas (veeduría Wakes del Zuque), PNUD, CAR y MinAmbiente de forma virtual en la que se ecuchó a la comunidad sobre sus quejas con el proyecto y se concertó una mesa de trabajo para febrero de 2024.. FEBRERO 2024 - Se tuvo en la SDA una reunión el día 27 de febrero con representantes de la comunidad, activistas, Concejal José Cuesta y Minambiente en la que nuevamente se escuchó a la comunidad sobre sus pretenciones. Hay que resaltar que lo que inicialmente fue acordado como una mesa de trabajo o reunión de participación comunitaria se convirtió en un plantón por parte de algunos miembros de la comunidad y activistas, que bloquearon momentaneamente la Av. Caracas y dibujaron letreros en los andenes de la SDA. En dicha reunión se atendieron directamente algunas inquietudes de la comunidad y se respondió un derecho de petición verbal. MARZO 2024: No se tuvo contacto directo con la comunidad. ABRIL 2024: Con ocasión de la visita técnica de la CAR para corroboración de cumplimiento, se hicieron presentes miembros de la comunidad y activistas los cuales fueron atendidos por el Director de Gestión Ambiental y otros miembros de la SDA. Nota: No se encuentran registros de comités de obra debido a que los contratos se encuentran suspendidos desde diciembre de 2023. Conforme con lo anterior,no se evidencia la materialización del riesgo.</t>
  </si>
  <si>
    <t>Teniendo en cuenta el reporte de la primera línea de defensa, se observa que este control viene ejecutándose de manera eficaz y como quedó definido en el riesgo, ya que los profesionales responsables de la DGA y SER participaron en reuniones con las comunidades con los diferentes actores institucionales como sociales, afianzando la participación social de la comunidad que se encuentra en el área de influencia en las zonas donde se encuentran los proyectos de infraestructura, lo anterior se constata al revisar las evidencias anexadas, en este sentido, se puede determinar que el riesgo no se materializó y que el reporte de la primera línea se realizó en los tiempos establecidos en la Política de Administración de Riesgos.</t>
  </si>
  <si>
    <t>TERCERA LÍNEA DE DEFENSA: Revisadas las evidencias, se observaron las gestiones realizadas por parte de la DGA y la SER por afianzar espacios de participación social sobre los proyectos de infraestructura que adelanta la entidad, no obstante, no se observaron actividades a realizar en caso de desviación, por lo tanto, se recomienda verificar su diseño frente a lo indicado por la Guía para la administración del riesgo y el diseño de controles en entidades públicas, versión 4; El diseño del control “Debe establecer el cómo se realiza la actividad de control y debe indicar qué pasa con las observaciones o desviaciones resultantes de ejecutar el control”. No se materializo el riesgo.</t>
  </si>
  <si>
    <t>Los profesionales responsables de la Dirección de Gestión Ambiental y la Subdirección de Ecosistemas y Ruralidad cada vez que se requiera, verificarán la efectividad y coherencia de las normas, licencias, permisos y/o autorizaciones de los proyectos y consultas a las que haya lugar a través de comunicación oficial.</t>
  </si>
  <si>
    <t>Plan de contingencia-Riesgos DAFP-1180</t>
  </si>
  <si>
    <t>ENERO 2024: Se dieron respuesta a requerimientos específicos de la CAR en cuanto procesos de obtención de permisos de aprovechamiento forestal y restauración exigidos por la misma Autoridad Ambiental como parte de los requisitos para levantamiento de medidas preventivas. FEBRERO 2024 - Se atendió visita de la CAR en lugar de las obras para verificar condiciones para expedición de permisos de aprovechamiento firestal y restauración ecológica del proyecto. MARZO 2024 - Se obtuvo por parte de la CAR el permiso de aprovachamiento forestal para las especies afectadas por la futura ejecución de las obras de mitigación. ABRIL - No se adelantaron acciones de tipo administrativo, se está a la espera de inicio de proceso sancionatorio anunciado por la CAR en reunión sostenida con comunidad y ambientalistas. Nota: No se encuentran registros de comités de obra debido a que los contratos se encuentran suspendidos desde diciembre de 2023. Conforme con lo anterior, se evidencia que a la fecha no se materializó el riesgo.</t>
  </si>
  <si>
    <t>Teniendo en cuenta el reporte de la primera línea de defensa, se observa que este control viene ejecutándose de manera eficaz y como quedó definido en el riesgo, ya que se evidencia que los profesionales responsables, han dado respuesta a requerimientos de la CAR relacionado con procesos de obtención de aprovechamiento forestal y restauración, siendo otorgado dicho permiso en el mes de marzo como se evidencia en el informe técnico emitido por la CAR, lo anterior se constata al revisar las evidencias anexadas, en este sentido, se puede determinar que el riesgo no se materializó y que el reporte de la primera línea se realizó en los tiempos establecidos en la Política de Administración de Riesgos.</t>
  </si>
  <si>
    <t>TERCERA LÍNEA: Al respecto, se observaron gestiones realizadas al interior de la entidad, asociados a la expedición de permisos de aprovechamiento forestal y restauración ecológica, y respuestas a los ciudadanos y a los diferentes entes con los que debe interactuar la entidad, no obstante, no se observaron acciones relacionadas a la verificación de la efectividad y coherencia de la normas, licencias y permisos allegadas o entregadas, por lo tanto, se recomienda contemplar la utilización de un tablero legal o jurídico en el que se realice una revisión periódica sobre normas, licencias etc, que asegure su actualización, asi mismo se sugiere contemplar acciones en caso de desviación, no se materializo el riesgo.</t>
  </si>
  <si>
    <t>Posibilidad de afectación reputacional por la desarticulación de los proyectos estratégicos de la entidad que tienen algún componente de tecnologías de la información y las comunicaciones debido a fallas en el seguimiento de las iniciativas y adquisiciones de TI.</t>
  </si>
  <si>
    <t>Desarticulación de los proyectos estratégicos de la entidad que tienen algún componente de tecnologías de la información y las comunicaciones.</t>
  </si>
  <si>
    <t>Fallas en el seguimiento de las iniciativas y adquisiciones de TI.</t>
  </si>
  <si>
    <t>Los lideres del dominio de Estrategía y Gobierno de TI, Formulan y hacen seguimiento a los planes institucionales con componentes tecnológicos que recojan la visión y planeación de los recursos tecnológicos de la entidad, de acuerdo con la periodicidad de los indicadores e instrumentos</t>
  </si>
  <si>
    <t>Acciones para Abordar Riesgos-574</t>
  </si>
  <si>
    <t xml:space="preserve">El líder de estrategia realizó seguimiento y actualización del plan estratégico de tecnologías de la información, actualizó los indicadores para establecer el avance de las actividades y la ejecución presupuestal de los proyectos. Se inició el proceso de revisión de componentes, lineamientos y dominios para realizar un nuevo ejercicio de Arquitectura Empresarial para el nuevo cuatrienio. Se adjunta informes mensuales donde se presenta la gestión adelantada sobre el dominio de estrategia de TI Por su parte el líder de Gobierno de TI mediante mesas de trabajo con las diferentes dependencias, identificó y documentó en las fichas los recursos físicos y presupuestales de los proyectos con componente TI apalancados por los proyectos de inversión, así como de los procesos tanto jurídicos como de persona natural que hacen parte de estos; actualizó la hoja de vida de los indicadores con relación al avance de implementación de gobierno TI en la entidad y línea base de indicadores para seguimiento al PETI vigencia 2024, inició con la generación de insumos para la construcción del PETI 2024-2028. Se realizó revisión y articulación en la documentación de estudios previos para este periodo, se realizó actualización y documentación de las actividades de control y seguimiento al PETI 2023, se adjunta. Se adjunta informes mensuales donde se presenta la gestión adelantada sobre el dominio de gobierno de TI, las fichas de los proyectos con componentes de TI, matriz de seguimiento de las mesas de trabajo vs. proyectos de TI y hoja de vida de indicadores. Las evidencias están disponibles en: https://drive.google.com/drive/u/0/folders/1KDfMUi2YQR5hxK6ag_LlWqDTUNJjNgwo </t>
  </si>
  <si>
    <t>El líder de estrategia realizó seguimiento y actualización del plan estratégico de tecnologías de la información, actualizó los indicadores para establecer el avance de las actividades y la ejecución presupuestal de los proyectos. Se inició el proceso de revisión de componentes, lineamientos y dominios para realizar un nuevo ejercicio de Arquitectura Empresarial para el nuevo cuatrienio., se adjuntan, fichas proyectos, Hoja de vida indicadores, actualización MRAE 3.0, diagnostico A.E. SDA, informe avance estrategia, informe de avance Gobierno TIC</t>
  </si>
  <si>
    <t xml:space="preserve">TERCERA LÍNEA: revisadas las evidencias, se observaron los siguientes documentos: 1. Informe de avances gobierno TI del mes de marzo, 2. Informe de avance estrategia TI de marzo, 3. Diagnostico A.E, 4. Diagnostico MRAE 3.0, 5.Hoja de vida de los indicadores de la DPSIA y 6. Fichas de los proyectos de inversion, los cuales permitieron observar gestiones realizadas por parte de los lideresdel dominio de Estrategia y Gobierno TI, los cuales deben aportar la alineacion necesaria entre la Tecnología con la estrategia de la entidad, la tecnología juega un papel fundamental en los tramites, servicios y procesos que se llevan a cabo la Secretaría, asi como, las mediciones de los indicadores para establecer el avance de las actividades y la ejecución presupuestal de los proyectos; se han iniciado las reuniones de socialización y retroalimentación realizadas con los diferentes proyectos con componente de TI involucrados en el PETI. No obstante, se recomienda validar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Asi mismo, indicar las acciones a realizar en caso de desviacion, No se materializo el riesgo </t>
  </si>
  <si>
    <t>La Directora de DPSIA con el apoyo de las mesas tecnicas de TI, genera concepto técnico de viabilidad o factibilidad que involucren soluciones de Tecnologías de Información y Comunicaciones teniendo en cuenta los conceptos de cada una mesas técnicas que operan en TI, en el cual se evalúan criterios como capacidad de infraestructura de TI, funcionalidad, interoperabilidad con otros sistemas de información, criterios de seguridad de la información, mantenibilidad y soporte, donde se indica que no se podrán llevar a cabo procesos contractuales que tengan como objeto la adquisición, suministro, soporte y/o mantenimiento u otra solución de tecnologías de información y comunicaciones o que contengan componentes de TI sin la respectiva conceptualización técnica o viabilidad por la DPSIA, la cual se encuentra incluida como guía: "Guía para la gestión de solicitudes de evaluación de una iniciativa o proyecto de tecnología de la información " conforme al procedimiento PA03-PR13, esto, cuando se presente lo solicita a la mesa de servicios</t>
  </si>
  <si>
    <t>Plan de contingencia-Riesgos DAFP-1181</t>
  </si>
  <si>
    <t xml:space="preserve">El (la) director(a) de DPSIA con el apoyo de las mesas técnicas de TI, han generado 7 conceptos técnicos de viabilidad o factibilidad que involucren soluciones de Tecnologías de Información y Comunicaciones, teniendo en cuenta los conceptos de cada una mesa técnica que operan en TI. Se adjunta reporte de la mesa de servicios de Conceptos de TI y los conceptos de viabilidad en https://drive.google.com/drive/u/0/folders/1Un22-h_Dog76QorKudkpGQy45GkcFDcf </t>
  </si>
  <si>
    <t>La Dirección de DPSIA con las mesas técnicas de TI, generaron concepto técnico de viabilidad o factibilidad que involucran soluciones de Tecnologías de Información y Comunicaciones, teniendo en cuenta los conceptos de cada un mesa técnica. Se adjunta reporte de la mesa de servicios de Conceptos de TI y los conceptos de viabilidad, conceptos técnicos de viabilidad o factibilidad que involucran soluciones de Tecnologías de Información y Comunicaciones</t>
  </si>
  <si>
    <t xml:space="preserve">TERCERA LÍNEA: Revisadas las evidencias, se observo siete (7) Conceptos Tecnicos de las Mesas Técnicas de Gestión del Cambio, los cuales cuentan con justificacion, revision de Concepto de la viabilidad técnica de TI, y asi mismo aprobacion o rechazo del mismo, se observo que dicho documento es revisado, asistido y firmado por la Directora de la DPSIA, tal como lo indica el control, lo que permite verificar las gestiones tenientes en pro del cumplimiento de la accion durante el I Cuatrimestre, No se materializo el riesgo. </t>
  </si>
  <si>
    <t>Posibilidad de afectación reputacional por la subutilización de las herramientas de TI en la Entidad debido al bajo uso y apropiación de servicios y capacidades tecnológicas de la entidad.</t>
  </si>
  <si>
    <t>Subutilización de las herramientas de TI en la Entidad.</t>
  </si>
  <si>
    <t>Bajo uso y apropiación de servicios y capacidades tecnológicas de la entidad.</t>
  </si>
  <si>
    <t>Los administradores de los sistemas de informacion y /o aplicativos implementan la estrategia de uso y apropiación de TI, de manera permanente durante el año y en caso de evidenciar debilidades, se han desarrollado herramientas audiovisuales para fortalecer la apropiación de los usuarios en el uso de Software</t>
  </si>
  <si>
    <t>Acciones para Abordar Riesgos-575</t>
  </si>
  <si>
    <t xml:space="preserve">Los administradores de los sistemas de información y /o aplicativos como Forest, SIPSE, SIAMóvil, Mesa de servicios han venido implementando la estrategia de uso y apropiación de TI, mediante socializaciones y capacitaciones, que se comunican o se convocan por correo electrónico institucional, los cuales en https://drive.google.com/drive/u/0/folders/1z8UCQ9_WNtk9C0Ob24iHBWceHqR5C9mO Los listados de asistencia, grabaciones e informes de capacitaciones están por sistema de información y por vigencia disponibles en el link: https://drive.google.com/drive/u/0/folders/1YeezIG1P1JqR93jAmWxI1c7KU1Jn2mcp </t>
  </si>
  <si>
    <t xml:space="preserve">Los administradores de los sistemas de información y /o aplicativos implementan la estrategia de uso y apropiación de TI, de manera permanente durante el año, sistemas de información y /o aplicativos como Forest, SIPSE, SIAMóvil, la Mesa de servicios han venido implementando la estrategia de uso y apropiación de TI, mediante socializaciones y capacitaciones, que se comunican o se convocan por correo electrónico institucional, adjunta los listados de asistencia, informes de capacitaciones </t>
  </si>
  <si>
    <t xml:space="preserve">TERCERA LINEA: Teniendo en cuenta la zona residual en la que se encuentra el riesgo, es decir “bajo” la estrategia de tratamiento, corresponde a: Se ACEPTA el riesgo, el proceso los monitorea una vez al año. Si hay mayor exposición al riesgo, se revalora la probabilidad y el impacto. Si se materializa se proponen acciones de contingencia inmediatas. Por lo tanto, durante este cuatrimestre no se hace validación de controles </t>
  </si>
  <si>
    <t>Plan de contingencia-Riesgos DAFP-1182</t>
  </si>
  <si>
    <t>GAd. 2019</t>
  </si>
  <si>
    <t>Posibilidad de afectación reputacional por el derrame de residuos con características de peligrosidad debido al inadecuado embalaje, desconocimiento o inaplicabilidad de los lineamientos establecidos por el proceso para su movilización entre sedes.</t>
  </si>
  <si>
    <t>Aplica para todos los procesos, inicia con la identificación de la necesidad de elementos, bienes o servicios y continuando con la gestión para la adquisición y mantenimiento en general y finaliza con la prestación a satisfacción del bien o servicio requeridos por los procesos.</t>
  </si>
  <si>
    <t>Derrame de residuos con características de peligrosidad</t>
  </si>
  <si>
    <t>inadecuado embalaje, desconocimiento o inaplicabilidad de los lineamientos establecidos por el proceso para su movilización entre sedes.</t>
  </si>
  <si>
    <t>El profesional del PIGA cada vez que exista una movilización de RESPEL hacia la sede administrativa de la SDA, verifica el formato "Movilización de RESPEL entre sedes de la SDA Código: PA07-PR10-F5" para lo cual se le hará seguimiento a la generación de residuos peligrosos de las sedes con control operacional mediante comunicación oficial y se efectuarán dos socializaciones al año del procedimiento Gestión Integral de Residuos.</t>
  </si>
  <si>
    <t>Plan de contingencia-Riesgos DAFP-1184</t>
  </si>
  <si>
    <t xml:space="preserve">Seguimiento al control – Primera Línea de defensa Durante el primer cuatrimestre del año 2024, se solicitó mediante comunicación a los responsables de las sedes de la entidad la entrega de los Respel en la sede administrativa por lo cual se realizaron 5 movilizaciones de Respel entres sedes para su gestión con el respectivo formato PA07-PR10-F5, se realizaron 4 socializaciones dirigidas al personal de Aseo y a los responsable de las sedes de la entidad, esta se realizó por parte de los profesionales del PIGA, se adjuntan las evidencias correspondientes (actas, correo, formatos). </t>
  </si>
  <si>
    <t>Teniendo en cuenta el reporte de la primera línea de defensa, se observa que este control viene ejecutándose de manera eficaz y como quedó definido en el riesgo, donde el profesional PIGA solicitó a las diferentes sedes de la SDA la movilización de los residuos peligrosos, realizando la verificación del formato PA07-PR10-F5: Movilización de RESPEL entre sedes de la SDA donde se llevaron a cabo 5 movilizaciones en total para el periodo de reporte, así mismo se realizaron 4 socializaciones al personal de aseo y responsables de las sedes de la entidad, lo anterior se constata al revisar las evidencias anexadas, en este sentido, se puede determinar que el riesgo no se materializó y que el reporte de la primera línea se realizó en los tiempos establecidos en la Política de Administración de Riesgos.</t>
  </si>
  <si>
    <t xml:space="preserve">Seguimiento 3ª Línea de defensa Considerando que este riesgo se encuentra en zona Residual Baja (color verde), es decir que, la Estrategia de tratamiento, corresponde a: “se ACEPTA el riesgo”, se evidenció que el proceso ha realizado el monitoreo a los controles definidos para este riego, y no se registró materialización que requiriera que el proceso generara acciones de contingencia inmediatas, evidenciando que el control viene ejecutándose de manera eficaz y su seguimiento se efectuó de manera oportuna dentro de los plazos establecidos. </t>
  </si>
  <si>
    <t>Posibilidad de afectación económica debido a cambios de un bien o alguno de sus componentes, partes, seriales etc, en la rotación del mismo entre servidores públicos por la finalización de los contratos y la gestión del paz y salvo por parte de quien tiene asignado el bien.</t>
  </si>
  <si>
    <t>Cambios de un bien o alguno de sus componentes, partes, seriales etc, en la rotación del mismo entre servidores públicos.</t>
  </si>
  <si>
    <t>La finalización de los contratos y la gestión de paz y salvo por parte de quien tiene asignado el bien.</t>
  </si>
  <si>
    <t>El profesional de almacén cada vez que exista un requerimiento de traslado de elementos al almacén por parte del funcionario o colaborador, verifica el formato de solicitud de traslado o reintegro de bienes código PA07-PR01-F1 frente al software de almacén donde se identifica los componentes, partes, seriales, ETC, y se genera el comprobante de traslado de bienes devolutivos y se actualiza el inventario individual.</t>
  </si>
  <si>
    <t>Acciones para Abordar Riesgos-578</t>
  </si>
  <si>
    <t xml:space="preserve">SEGUIMIENTO AL CONTROL – Primera Línea de defensa Desde la DGC a cargo del profesional de almacén realizó en el presente cuatrimestre 78 traslados correspondiente a reintegros a bodega, como se refleja en la siguiente relación: Soportes conforme la siguiente tabla Evidencias anexo 1: N° de traslado fecha de traslado N° de traslado fecha de traslado N° de traslado fecha de traslado N° de traslado fecha de traslado 3 5/01/2024 45 16/01/2024 128 31/01/2024 235 20/02/2024 4 5/01/2024 48 17/01/2024 131 2/02/2024 240 21/02/2024 6 9/01/2024 50 17/01/2024 132 5/02/2024 248 26/02/2024 9 15/01/2024 52 18/01/2024 136 5/02/2024 266 27/02/2024 10 9/01/2024 54 18/01/2024 139 5/02/2024 341 20/03/2024 15 9/01/2024 55 18/01/2024 145 5/02/2024 349 21/03/2024 19 10/01/2024 59 18/01/2024 160 6/02/2024 353 21/03/2024 20 10/01/2024 70 18/01/2024 165 7/02/2024 358 22/03/2024 21 10/01/2024 74 18/01/2024 170 7/02/2024 359 22/03/2024 22 10/01/2024 75 18/01/2024 185 9/02/2024 366 27/03/2024 26 11/01/2024 78 19/01/2024 187 9/02/2024 386 3/04/2024 31 12/01/2024 79 19/01/2024 188 9/02/2024 387 3/04/2024 32 12/01/2024 81 19/01/2024 189 9/02/2024 391 4/04/2024 33 15/01/2024 85 23/01/2024 190 9/02/2024 394 5/04/2024 34 12/01/2024 95 24/01/2024 215 15/02/2024 395 5/04/2024 36 12/01/2024 106 29/01/2024 216 15/02/2024 396 8/04/2024 37 15/01/2024 111 30/01/2024 223 16/02/2024 405 10/04/2024 39 15/01/2024 123 31/01/2024 227 16/02/2024 417 11/04/2024 40 15/01/2024 124 31/01/2024 228 16/02/2024 44 15/01/2024 126 31/01/2024 229 16/02/2024 NO SE MATERIALIZÓ EL RIESGOS </t>
  </si>
  <si>
    <t>Teniendo en cuenta el reporte de la primera línea de defensa, se observa que se generaron los respectivos comprobantes de traslado de bienes devolutivos como resultado de las solicitudes de traslado de elementos al área de almacén, sin embargo, el número de comprobantes adjuntos en las evidencias se encuentran incompletos para un total de 15 de 78 que se reportan para este periodo de reporte. Se recomienda adjuntar una base de datos que contenga la información de los traslados que se generen así como sus respectivos comprobantes. Adicionalmente a lo anterior, se reporta para las respectivas investigaciones, la perdida o hurto de 4 elementos según lo contenido en el procedimiento PA07-PR01. El reporte de la primera linea de defensa se realizó en los tiempos establecidos en la Política de Administración de Riesgos.</t>
  </si>
  <si>
    <t xml:space="preserve">Seguimiento 3ª Línea de defensa: De acuerdo con el control establecido, se indica por parte de la primera línea de defensa que durante el primer cuatrimestre 2024, El profesional de almacén atendió 78 requerimientos de traslado de elementos al almacén, no obstante, al verificar la evidencia aportada correspondiente a comprobantes de egreso de traslado de bienes devolutivos, se observó que se aportaron 15 comprobantes de 78 requerimientos de traslado informados. Por lo expuesto, se recomienda al proceso, fortalecer el ambiente de control, respecto a las actividades de seguimiento, con el fin de asegurar que el análisis cualitativo de ejecución y las evidencias que dan cuenta de su aplicación, son consistentes y dan cuenta de la gestión desarrollada por el proceso. Así mismo, con el fin de no generar una carga, operativa en el proceso, se recomienda evaluar el registro definido para este control, y considerar si en su lugar, al interior del proceso, se utilizan herramientas de análisis como bases de datos consolidadas, que les permitan llevar el registro de requerimientos allegados versus requerimientos de traslados atendidos, que incluya por ejemplo datos como con No. de comprobante, de tal manera que no sea necesario cargar cada comprobante de egreso de traslado realizado, en todo caso, es el proceso como primera línea quien deberá determinar el mejor mecanismo para evidenciar la gestión realizada respecto a estos requerimientos y a su operación. </t>
  </si>
  <si>
    <t>Plan de contingencia-Riesgos DAFP-1185</t>
  </si>
  <si>
    <t>Posibilidad de efecto dañoso sobre bienes públicos por la pérdida, extravío, hurto, robo o declaratoria de bienes faltantes pertenecientes a la Entidad debido a la inadecuada custodia de los bienes a cargo del almacén.</t>
  </si>
  <si>
    <t>Pérdida, extravío, hurto, robo o declaratoria de bienes faltantes pertenecientes a la Entidad</t>
  </si>
  <si>
    <t>Inadecuada custodia de los bienes a cargo del almacén</t>
  </si>
  <si>
    <t>Los profesionales del área del almacén anualmente realizan la toma física de inventario con el fin de verificar el estado de los bienes y faltantes quedando en evidencia el PA07-PR04-F1: Formato Toma Física de Bienes en Servicio o Bodega diligenciado.</t>
  </si>
  <si>
    <t>Plan de contingencia-Riesgos DAFP-1186</t>
  </si>
  <si>
    <t xml:space="preserve">Desde la DGC el profesional de almacén en el primer cuatrimestre de 2024 realizó organización física por tipo de bienes y estado, verificación de bienes bodega con el fin de controlar y validar las existencias evitando la posible perdida. Se realiza organización y verificación física de los bienes en bodega por medio de herramientas digitales apoyo – Evidencias anexo 2 y Anexo 3 TABLA DE CONTROL NO SE MATERIALIZÓ EL RIESGOS </t>
  </si>
  <si>
    <t>Teniendo en cuenta el reporte de la primera línea de defensa, es importante mencionar que el control establecido, establece que se realizará la toma física de inventario con el fin de verificar el estado de los bienes y faltantes de la entidad de manera anual, sin embargo, según el reporte, desde el área de almacén se realizó la organización y verificación física de los bienes en bodega para este periodo, lo anterior se constata al revisar las evidencias anexadas, en este sentido, se puede determinar que el riesgo no se materializó y que el reporte de la primera línea se realizó en los tiempos establecidos en la Política de Administración de Riesgos.</t>
  </si>
  <si>
    <t>Seguimiento 3ª Línea de defensa: De acuerdo con lo reportado por la primera línea de defensa, se observó que el proceso, realizó organización física por tipo de bienes y estado, verificación de bienes bodega, así mismo, al revisar las evidencias aportadas frente a la actividad descrita, se observó que se aportaron dos bases de datos en excel denominadas anexo 2 y anexo 3, de listado de verificación de bienes bodega por medio de herramientas digitales apoyo, más no corresponden a Formatos de Toma Física de Bienes en Servicio o Bodega diligenciado con código PA07-PR04-F1, así mismo, al revisar el procedimiento Procedimiento: Toma Física o Inventario , Código: PA07-PR04 Versión: 6, se observó que este inicia, con la planeación de la toma física de bienes y termina con el envió a la Subdirección Financiera de la Lista de chequeo para determinar indicios de deterioro en la PPE de la SDA, y aunque se evidencia cumplimiento del lineamiento de “En la bodega se ordenarán físicamente los elementos, de forma lógica, en el espacio donde se encuentren ubicados. La organización incluye limpieza, pasillos despejados y la consecución de elementos que permitan realizar la toma física”, no se observaron, soportes que dé cuenta del diligenciamiento de la totalidad del formato de toma física de inventario y determinar el estado en que se encuentra el elemento. (Bueno, Regular, Malo) y verificar marca, seriales y accesorios, así como soportes relacionados con Anexo 1: Formato toma física de bienes en servicio o bodega, Anexo 2: Acta de inicio de toma física y Anexo 3: Acta de finalización de toma física. Por lo expuesto, no es posible determinar que la aplicación del control se realizó de manea eficaz y que por ende no se materializó el riesgo identificado. Así las cosas, se recomienda tanto a la segunda como a la primera línea de defensa, fortalecer el ambiente de control, especialmente frente a las actividades de seguimiento, por cuanto la información registrada a cargo de cada línea de defensa, no permite evidenciar la aplicación del control y las evidencias aportadas no son un insumo suficiente para determinar la no materialización del riesgo.</t>
  </si>
  <si>
    <t>Los profesionales del área del almacén cuatrimestralmente realizan el reporte de bienes no explotados en bodega a la Subdirección Financiera y se valida aleatoriamente la existencia de estos quedando como evidencia el informe, actas de reunión y el PA07-PR04-F1: Formato Toma Física de Bienes en Servicio o Bodega diligenciado.</t>
  </si>
  <si>
    <t xml:space="preserve">Primera Línea de defensa: Durante el primer cuatrimestre de 2024 el profesional de almacén de la DGC realizó lo siguiente: 1- Se realizo reporte de bienes no explotados en bodega a la SUBDIRECCION FINANCIERA el día 8 de febrero mediante correo electrónico Evidencias anexo 4 2- Se realizo mesa de trabajo con la Dirección de Control Ambiental la cual cuenta con bienes en bodega el día 18 de abril y se le envió vía correo electrónico las actividades posteriores para la depuración de los mismo. Evidencias anexo 5 3- Atender las solicitudes "asignación y puesta en servicio de los bienes conforme lo indique el área con bienes en bodega" o recibir y gestionar los conceptos técnicos de baja de los bienes. Para el primer cuatrimestre se realiza reporte a la Subdirección financiera de 604 bienes no explotados en bodega A la fecha se ha logrado la depuración de 116 bienes – 109 al servicio y 7 con su respectivo concepto técnico – anexo 1. Asi mismo, se atienden las solicitudes de las áreas para la puesta en servicio de bienes no explotados y depurar el plan de sostenibilidad contable para la vigencia actual entre otras solicitudes. Anexo 2. Memorandos atendidos para la entrega de bienes al servicio 2024IE15158, 2024IE23968, 2023IE187573, 2024IE38818, 2024IE39953, 2024IE25874, 2024IE45265, 2024IE38811, 2024IE52549, 2024IE50929, 2024IE55060, 2024IE57997, 2024IE57325, 2024IE61164, 2024IE62708, 2024IE45295, 2024IE69706, 2024IE73185, 2024IE78609, 2024IE74860, 2024IE81245, 2024IE80549, 2024IE80594, 2024IE81692, 2024IE73456, 2024IE81692, para un total de 332 bienes puestos al servicio en un total de 67 traslados realizados conforme la siguiente tabla de traslados. Evidencias anexo 6 NUMERO TRASLADO FECHA ESTADO NUMERO TRASLADO FECHA ESTADO NUMERO TRASLADO FECHA ESTADO NUMERO TRASLADO FECHA ESTADO 30 12/01/2024 252 26/02/2024 325 14/03/2024 402 9/04/2024 41 15/01/2024 254 26/02/2024 326 14/03/2024 403 10/04/2024 42 15/01/2024 256 26/02/2024 327 14/03/2024 418 11/04/2024 43 15/01/2024 257 26/02/2024 328 15/03/2024 434 16/04/2024 99 26/01/2024 263 27/02/2024 329 15/03/2024 441 16/04/2024 100 26/01/2024 264 27/02/2024 331 18/03/2024 442 16/04/2024 164 6/02/2024 267 27/02/2024 333 18/03/2024 444 16/04/2024 172 8/02/2024 268 27/02/2024 335 18/03/2024 175 8/02/2024 269 27/02/2024 338 19/03/2024 176 20/02/2024 270 27/02/2024 343 20/03/2024 210 15/02/2024 274 28/02/2024 365 27/03/2024 226 16/02/2024 275 28/02/2024 367 27/03/2024 232 19/02/2024 276 28/02/2024 368 27/03/2024 233 19/02/2024 284 29/02/2024 369 27/03/2024 243 23/02/2024 286 29/02/2024 370 27/03/2024 244 23/02/2024 288 29/02/2024 371 27/03/2024 245 23/02/2024 294 5/03/2024 385 2/04/2024 246 26/02/2024 319 12/03/2024 393 5/04/2024 249 26/02/2024 321 13/03/2024 400 9/04/2024 251 26/02/2024 322 13/03/2024 401 9/04/2024 NO SE MATERIALIZÓ EL RIESGOS </t>
  </si>
  <si>
    <t>Teniendo en cuenta el reporte de la primera línea de defensa, se observa que este control viene ejecutándose de manera eficaz y como quedó definido en el riesgo ya que desde el área de almacén se realizó el reporte de bienes no explotados en bodega a la Subdirección Financiera el día 8 de febrero mediante correo electrónico y como adicional se realizaron mesas de trabajo con la Dirección de Control Ambiental la cual cuenta con bienes en bodega el día 18 de abril y se le envió vía correo electrónico las actividades posteriores para la depuración de los mismo y se atienden las solicitudes de las áreas para la puesta en servicio de bienes no explotados y depurar el plan de sostenibilidad contable para la vigencia actual entre otras solicitudes, lo anterior se constata al revisar las evidencias anexadas, en este sentido, se puede determinar que el riesgo no se materializó y que el reporte de la primera línea se realizó en los tiempos establecidos en la Política de Administración de Riesgos.</t>
  </si>
  <si>
    <t>Seguimiento 3ª Línea de defensa: De acuerdo con el registro efectuado por la primera línea de defensa, se observó que el proceso durante el primer cuatrimestre de 2024 a través del profesional de almacén de la DGC realizó el reporte de bienes no explotados en bodega a la Subdirección Financiera del cual se aporta evidencia de correo electrónico del 8 de febrero, Así mismo se indica que para el primer cuatrimestre se realiza reporte a la Subdirección financiera de bienes no explotados en bodega y se aportan evidencias. Se evidencia la aplicación del control y el registro del seguimiento en los términos definidos para la gestión de riesgos de la SDA.</t>
  </si>
  <si>
    <t>GJ 2019</t>
  </si>
  <si>
    <t>Posibilidad de afectación reputacional debido a la Emisión de conceptos jurídicos o de viabilidad jurídica basados en normatividad desactualizada o no aplicable, como consecuencia del incumplimiento de las actividades establecidas en el procedimiento PA05-PR01: Emisión Conceptos Jurídicos y Conceptos de Viabilidad Jurídica</t>
  </si>
  <si>
    <t>El proceso de Gestión Jurídica presta soporte a todos los procesos de la Entidad, inicia mediante requerimiento presentado por alguna de las partes interesadas y aplica para la defensa judicial y extrajudicial, revisiones de legalidad de los actos administrativos, emitir conceptos jurídicos, elaborar regulaciones normativas de carácter ambiental e inspección, vigilancia y control de las Entidades sin Ánimo de Lucro y finaliza con los fallos de los procesos judiciales, proyectos normativos y la emisión de actos administrativos.</t>
  </si>
  <si>
    <t>Emisión de conceptos jurídicos o de viabilidad jurídica basados en normatividad desactualizada o no aplicable.</t>
  </si>
  <si>
    <t>Los abogados que emiten los conceptos jurídicos o de viabilidad jurídica no dan cumplimiento a las actividades establecidas en el procedimiento PA05-PR01: Emisión Conceptos Jurídicos y Conceptos de Viabilidad Jurídica.</t>
  </si>
  <si>
    <t>Los abogados de la DLA verifican en los aplicativos del Sistema Único de Información Normativa, Régimen Legal de Bogotá y Secretaría del Senado que la normatividad relacionada en el concepto jurídico o de viabilidad jurídica a emitir se encuentre actualizada y sea aplicable.</t>
  </si>
  <si>
    <t>Sin registro</t>
  </si>
  <si>
    <t>Acciones para Abordar Riesgos-587</t>
  </si>
  <si>
    <t xml:space="preserve">Seguimiento primera línea. En el primer cuatrimestre de la vigencia 2024, los abogados de la Dirección Legal Ambiental verificaron en los aplicativos del Sistema Único de Información Normativa, Régimen Legal de Bogotá y Secretaría del Senado que la jurisprudencia relacionada en los conceptos jurídicos o de viabilidad jurídica se encontrara actualizada y fuera aplicable, en ese sentido el riesgo no se materializó. </t>
  </si>
  <si>
    <t>Teniendo en cuenta el reporte de la primera línea de defensa, se observa que este control viene ejecutándose de manera eficaz y como quedó definido en el riesgo, se constató que los abogados de la Dirección Legal Ambiental realizan una verificación en los sistemas del Régimen Legal de Bogotá y en los sistemas a nivel nacional, para asegurarse de que la normativa pertinente en el concepto jurídico o de viabilidad jurídica esté actualizada y aplicable. en este sentido, se puede determinar que el riesgo no se materializó y que el reporte de la primera línea se realizó en los tiempos establecidos en la Política de Administración de Riesgos.</t>
  </si>
  <si>
    <t xml:space="preserve">El seguimiento de la Primera y Segunda Líneas de Defensa se realizó de manera oportuna. La Primera Línea de Defensa señaló que el riesgo no se materializó. Se verificó en el Boletín Legal Ambiental de esta entidad, conforme al enlace aportado, que en el primer cuatrimestre de 2024, se emitieron 20 conceptos por la Dirección Legal Ambiental- DLA Recomendación: Continuar verificando que los conceptos de la DLA se encuentren acordes a la normatividad vigente, para lo cual se sugiere consultar para la normatividad del nivel nacional, el gestor normativos de función Pública; del nivel distrital, el Régimen Legal de Bogotá y para las resoluciones internas el Boletín Legal Ambiental de esta entidad y la actualización que hizo esta Oficina de Control Interno, oficializada con el Rad. 2024IE62913 del 20 de marzo de 2024 </t>
  </si>
  <si>
    <t>Plan de contingencia-Riesgos DAFP-1191</t>
  </si>
  <si>
    <t xml:space="preserve">Diligenciar en el aplicativo Isolución, la información sobre responsable y la descripción de: tipo de control, implementación, documentación, frecuencia y evidencia de éste riesgo. </t>
  </si>
  <si>
    <t>El líder del grupo revisa y aprueba todos los conceptos jurídicos y de viabilidad jurídica con el fin de identificar facultades, vigencia de las normas, redacción, ortografía y la legalidad del mismo.</t>
  </si>
  <si>
    <t xml:space="preserve">El líder del grupo revisó y aprobó todos los conceptos jurídicos y de viabilidad jurídica emitidos en el primer cuatrimestre de la vigencia 2024, con el fin de identificar facultades, vigencia de las normas, redacción, ortografía y la legalidad del mismos. Los conceptos pueden ser consultados en el Boletín Legal Ambiental. </t>
  </si>
  <si>
    <t>Teniendo en cuenta el reporte de la primera línea de defensa, se observa que este control viene ejecutándose de manera eficaz y como quedó definido en el riesgo, se encontró que se lleva a cabo una revisión y aprobación de los conceptos jurídicos y de viabilidad jurídica para identificar las facultades, vigencia de las normas, redacción, ortografía y legalidad correspondiente por parte del líder del grupo. En este sentido, se puede determinar que el riesgo no se materializó y que el reporte de la primera línea se realizó en los tiempos establecidos en la Política de Administración de Riesgos.</t>
  </si>
  <si>
    <t xml:space="preserve">SEGUIMIENTO TERCERA LÍNEA DE DEFENSA El seguimiento de la Primera y Segunda Líneas de Defensa se realizó de manera oportuna. La Primera Línea de Defensa no señaló si el riesgo se materializó. Se verificó en el Boletín Legal Ambiental de esta entidad, conforme al enlace aportado, que en el primer cuatrimestre de 2024, se emitieron 20 conceptos por la Dirección Legal Ambiental- DLA, en los que consta quien elaboró, revisó y aprobó. Recomendación. Informar por la Primera Linea de Defensa si se materializó el riesgo y continuar revisando todos los conceptos jurídicos y de viabilidad jurídica para constatar la vigencia de las normas, redacción, ortografía y su legalidad. </t>
  </si>
  <si>
    <t>Diligenciar en el aplicativo Isolución, la información sobre responsable y la descripción de: tipo de control, implementación, documentación, frecuencia y evidencia de éste riesgo</t>
  </si>
  <si>
    <t>Posibilidad de afectación económica por pérdida de procesos judiciales debido a la falta de oportunidad en la atención de los mismos.</t>
  </si>
  <si>
    <t>Pérdida de procesos judiciales</t>
  </si>
  <si>
    <t>Falta de oportunidad en la tención de los mismos.</t>
  </si>
  <si>
    <t>El profesional jurídico de apoyo, del grupo de Defensa Jurídica realiza seguimiento y control diario mediante base de datos Excel y aplicativo FOREST, a los requerimientos judiciales (autos y sentencias) asignados a cada apoderado judicial con el fin de evitar que se incumplan los términos, generando alertas antes del vencimiento del requerimiento. Si se detectan requerimientos vencidos se prioriza la atención inmediata del requerimiento.</t>
  </si>
  <si>
    <t>Acciones para Abordar Riesgos-579</t>
  </si>
  <si>
    <t xml:space="preserve">Reporte Primera Línea. El profesional jurídico de apoyo realizó seguimiento y control a los términos de los requerimientos judiciales (autos y sentencias) generando alertas a los apoderados judiciales. Se precisa que no existe posibilidad de afectación económica por pérdida de procesos judiciales ocasionados por la falta de oportunidad en la atención de los requerimientos judiciales que se registran en la base de control de términos como "no cumple", toda vez que estos procesos son requerimientos judiciales realizados por los despachos en el marco de procesos de pertenencia, en los cuales, la entidad no se encuentra demandada ni vinculada, únicamente se le solicita remitir la posibles afectaciones ambientales respecto del predio objeto del proceso de pertenencia. Por lo anterior, no constituyen un riesgo de afectación económica por pérdida del proceso al no ser la SDA parte. El riesgo no se materializa. </t>
  </si>
  <si>
    <t xml:space="preserve">Teniendo en cuenta el reporte de la primera línea de defensa, se observa que este control viene ejecutándose de manera eficaz y como quedó definido en el riesgo, se evidenció que el profesional jurídico de apoyo, del grupo de Procesos Judiciales realizó seguimiento y control a los requerimientos judiciales (autos y sentencias) asignados a los apoderados judiciales para evitar incumplimientos de los términos, generando alertas. Lo anterior se constata al revisar la evidencia adjunta, en este sentido, se puede determinar que el riesgo no se materializó y que el reporte de la primera línea se realizó en los tiempos establecidos en la Política de Administración de Riesgos. </t>
  </si>
  <si>
    <t xml:space="preserve">SEGUIMIENTO TERCERA LÍNEA DE DEFENSA El seguimiento de la Primera y Segunda Líneas de Defensa se realizó de manera oportuna. La Primera Línea de Defensa proporcionó evidencia en forma de un cuadro de control para los requerimientos judiciales. Este cuadro permite verificar que se están supervisando los plazos de dichos requerimientos. En este cuadro se resume la información esencial, como el número de radicado en Forest, la fecha, el nombre del abogado, el remitente, la fecha de asignación, la fecha de vencimiento, la fecha de salida y si se cumplió con el plazo En ciertos casos, se observa que no se cumplió con el plazo, lo cual podría tener implicaciones económicas debido a la pérdida de procesos. Sin embargo, la Primera Línea de Defensa indicó que este riesgo no se ha materializado. Recomendación. Fortalecer los controles para cumplir los términos establecidos en los requerimientos judiciales. </t>
  </si>
  <si>
    <t>Plan de contingencia-Riesgos DAFP-1187</t>
  </si>
  <si>
    <t>Posibilidad de afectación reputacional por registro incompleto de las gestiones realizadas a las Entidades Sin Ánimo de Lucro de carácter ambiental en aplicativo SIPEJ debido a que los contratistas y funcionarios no realizan el cargue de la información y no se lleva a cabo seguimiento por parte del líder.</t>
  </si>
  <si>
    <t>Registro incompleto de las gestions en el aplicativo SIPEJ.</t>
  </si>
  <si>
    <t>Los contratistas y funcionarios no realizan el reporte de las gestiones realizadas a las Entidades Sin Ánimo de Lucro Ambientales y no se lleva a cabo seguimiento por parte del líder.</t>
  </si>
  <si>
    <t>El líder del grupo ESAL verifica mensualmente la actualización del aplicativo SIPEJ conforme a la base de datos de gestión remitida por los contratistas y funcionarios.</t>
  </si>
  <si>
    <t>Acciones para Abordar Riesgos-580</t>
  </si>
  <si>
    <t xml:space="preserve">Seguimiento primera línea: El líder del grupo de ESAL, durante el primer cuatrimestre de la vigencia 2024, verificó que los funcionarios y contratistas realizarán el cargue de la información relacionada con las gestiones realizadas a las ESAL en el aplicativo SIPEJ. </t>
  </si>
  <si>
    <t>Teniendo en cuenta el reporte de la primera línea de defensa, se observa que este control viene ejecutándose de manera eficaz y como quedó definido en el riesgo, ya que se verifica la actualización del aplicativo SIPEJ conforme a la base de datos de gestión remitida. Lo anterior se constata al revisar la evidencia adjunta, en este sentido, se puede determinar que el riesgo no se materializó y que el reporte de la primera línea se realizó en los tiempos establecidos en la Política de Administración de Riesgos.</t>
  </si>
  <si>
    <t xml:space="preserve">SEGUIMIENTO TERCERA LÍNEA DE DEFENSA El seguimiento de la Primera y Segunda Líneas de Defensa se realizó de manera oportuna. La Primera Línea de Defensa no señaló si el riesgo se materializó. Se aportó una relación de las gestiones realizadas a las Entidades Sin Ánimo de Lucro- ESAL, en la que está cargada información sobre el número de la carpeta, nombre de la entidad, tipo de gestión, fecha de elaboración, fecha de firma, responsable, mes, radicado de salida, proceso forest, número SIPEJ, número de actuación cargado en el SIPEJ y validación. Recomendaciones: 1. Informar por la Primera Línea de Defensa si se materializó el riesgo. 2. Seguir verificando la actualización del aplicativo del Sistema de Información de Personas Jurídicas SIPEJ. 3. Diligenciar en el aplicativo Isolución, la información sobre responsable y la descripción de: tipo de control, implementación, documentación, frecuencia y evidencia de éste riesgo. </t>
  </si>
  <si>
    <t>Plan de contingencia-Riesgos DAFP-1188</t>
  </si>
  <si>
    <t>CM 2019</t>
  </si>
  <si>
    <t>Posibilidad de afectación económica reputacional debido al incumplimiento en la oportunidad de emisión de los informes del Plan Anual de Auditoría, generado por el suministro incompleto o inoportuno de información por parte del proceso o actividad auditada o por indisponibilidad del talento humano.</t>
  </si>
  <si>
    <t>Inicia con la identificación y priorización de las actividades en el marco de los roles de la Oficina de Control Interno, continua con la formulación del Plan Anual de Auditorías, sigue la aprobación por el Comité Institucional de Coordinación de Control Interno y finaliza con la ejecución y seguimiento.</t>
  </si>
  <si>
    <t>Incumplimiento en la oportunidad de emisión de los informes del Plan Anual de Auditoría</t>
  </si>
  <si>
    <t>Suministro incompleto o inoportuno de información por parte del proceso o actividad auditada o por indisponibilidad del talento humano.</t>
  </si>
  <si>
    <t>El jefe de la Oficina de Control Interno elabora y presenta al Comité Institucional de Coordinación de Control Interno - CICCI, el Plan Anual de Auditoría, que contiene los plazos de los trabajos programados para la vigencia y los responsables para su análisis y aprobación. En caso de que se deba ajustar el PAA se debe hacer por aprobación de CICCI, de acuerdo con las necesidades de la entidad.</t>
  </si>
  <si>
    <t>Acciones para Abordar Riesgos-582</t>
  </si>
  <si>
    <t xml:space="preserve">La Jefe de la Oficina de Control Interno en sesión extraordinaria No. 7 del 20 de diciembre de 2023, informó a los miembros del comité que en atención a lo dispuesto por el Decreto Distrital 221 de 2023, se debe realizar la aprobación del Plan Anual de Auditoria por parte del Comité Institucional de Control Interno, en el mes de diciembre de la vigencia anterior. En la mencionada sesión se presentó y aprobó la propuesta del PAA 2024, el cual se realizó en virtud de la normatividad vigente y con fundamento de la Guía de Auditoria para entidades públicas emitida por el DAFP, así como el procedimiento interno de la Oficina de Control Interno como consta en el acta CICCI del 20 de diciembre de 2023. </t>
  </si>
  <si>
    <t>Se evidencia el cumplimiento de la aplicación del control y los documentos adjuntados por el proceso son los establecidos y vigentes.</t>
  </si>
  <si>
    <t>Cada vez que se inicia un trabajo programado en el plan Anual de Auditoría, el auditor asignado para su ejecución envía memorando de inicio aprobado por el Jefe de Control Interno a las áreas auditadas y/o involucradas. Para el caso particular de auditorias internas basadas en riesgos, se solicita adicionalmente en el memorando de inicio al proceso auditado, la firma de la Carta de Representación, instrumento mediante el cual el responsable del proceso auditado garantiza a la Oficina de Control Interno que la información, documentos y registros relacionados con el proceso auditado han sido puestos a disposición del auditor, corresponden a la realidad y gozan de la debida actualización, disponibilidad e integridad. En caso de que el proceso auditado no aporte la información requerida para la ejecución del trabajo, el auditor asignado al mismo registrará en el informe aprobado por el Jefe de Control Interno la Limitación en el Alcance correspondiente.</t>
  </si>
  <si>
    <t>Plan de contingencia-Riesgos DAFP-1189</t>
  </si>
  <si>
    <t>De acuerdo con el Plan Anual de Auditorias, actualmente se están ejecutando dos (2) auditorias, en las cuales se informó su inicio así: Radicado No. 2024IE69346 del 1 de abril de 2024, se informó Inicio del trabajo “Auditoría Interna al Proyecto 7814 - Gestión Ambiental y Desarrollo Rural” y Mediante el radicado 2024IE83571 del 17 de abril de 2024, se comunicó el Inicio del Trabajo “Auditoría Interna al Sistema de Seguridad y Salud en el Trabajo en la Secretaria Distrital de Ambiente”, respecto a estas dos auditorias se solicitó al auditado remitir diligenciada y firmada la Carta de Representación adjunta (instrumento contemplado en el artículo 2.2.21.4.8 del Decreto 1083 de 2015, adicionado por el artículo 16 del Decreto 648 de 2017, mediante el cual el responsable del proceso auditado garantiza a la Oficina de Control Interno que la información, documentos y registros relacionados con el proceso auditado han sido puestos a disposición del auditor, corresponden a la realidad y gozan de la debida actualización, disponibilidad e integridad) Se adjuntan memorandos.</t>
  </si>
  <si>
    <t>Se evidencia la aplicación del control, con los memorandos de inicio de los trabajos de auditoria de Salud y Seguridad en el Trabajo y del proyecto 7814.</t>
  </si>
  <si>
    <t>Posibilidad de afectación reputacional debido a la imprecisión, inexactitud o error en las conclusiones de los trabajos de auditoria generado por omisiones o sobrepasos de controles en la revisión de evidencias o malinterpretaciones de las situaciones observadas.</t>
  </si>
  <si>
    <t>Imprecisión, inexactitud o error en las conclusiones de los trabajos de auditorias</t>
  </si>
  <si>
    <t>Omisiones o sobrepasos de controles en la revisión de evidencias o malinterpretaciones de las situaciones observadas.</t>
  </si>
  <si>
    <t>Acciones para Abordar Riesgos-583</t>
  </si>
  <si>
    <t xml:space="preserve">No se ha requerido la aplicación del control, porque de acuerdo con el Plan Anual de Auditoría los dos trabajos vigentes, aún no cuentan con los informes finales. </t>
  </si>
  <si>
    <t>Plan de contingencia-Riesgos DAFP-1190</t>
  </si>
  <si>
    <t>ECS 2019</t>
  </si>
  <si>
    <t>Posibilidad de afectación reputacional debido a la falta de oportunidad en el control y seguimiento a los planes de trabajo, porque no se cuenta con herramientas estructuradas que permitan determinar la eficiencia en la gestión de los trámites a cargo del proceso.</t>
  </si>
  <si>
    <t>Inicia con el plan de acción, formular los proyectos de Inversión, elaborar mapa y plan de Manejo de Riesgos, y el plan de adquisiciones, continua con la evaluación y seguimiento a los permisos y trámites ambientales; el impulso de los procesos sancionatorios y finaliza ejecutando las actividades contempladas en los planes de mejoramiento, acciones preventivas, correctivas y de mejora.</t>
  </si>
  <si>
    <t>Falta de oportunidad en el control y seguimiento a los planes de trabajo</t>
  </si>
  <si>
    <t>Porque no se cuenta con herramientas estructuradas que permitan determinar la eficiencia en la gestión de los trámites a cargo del proceso.</t>
  </si>
  <si>
    <t>El líder de cada equipo realizará mensualmente el seguimiento al cumplimiento de los planes de trabajo asignados, asegurando el avance en la gestión de los trámites a cargo de su grupo. Desviación: En caso de que no se identifique un avance representativo, se deberán realizar las alertas o requerimientos correspondientes, a través de los mecanismos que considere pertinentes</t>
  </si>
  <si>
    <t>Acciones para Abordar Riesgos-595</t>
  </si>
  <si>
    <t>Cada equipo de las subdirecciones realizó la asignación del plan de trabajo de forma mensual, se realiza seguimiento al cumplimiento del mismo y sus respectivas alertas cuando fue necesario, confrontando el sistema Forest, con el avance y firma de los productos. Se adjuntan las herramientas de los seguimientos asignados y las alertas realizadas por Subdirección y Dirección.</t>
  </si>
  <si>
    <t xml:space="preserve">Como seguimiento por parte de la segunda línea de defensa, se observó la información cargada en ISOLUCIÓN referente a los planes de trabajo y avances según las competencias de las subdirecciones SCAAV, SCASP, SRHS y SSFFS, como también se consigna lo correspondiente a la Dirección de Control Ambiental. No se registraron alertas o requerimientos correspondientes. </t>
  </si>
  <si>
    <t>Seguimiento tercera línea de defensa: Se observó que cada subdireccion cuenta con sus planes de trabajo y estan haciendo seguimiento y alertas tempranas. Se recomienda continuar con el control para determinar la eficiencia en la gestión de los trámites a cargo de cada subdirección.</t>
  </si>
  <si>
    <t>Plan de contingencia-Riesgos DAFP-1192</t>
  </si>
  <si>
    <t>GF 2019</t>
  </si>
  <si>
    <t>Posibilidad de afectación reputacional por no detectar errores que afecten materialmente la presentación de los Estados Financieros, al momento de validar los hechos económicos sociales y ambientales previo al cierre contable,debido a inconsistencia en la informacion del contenido de los documentos fuente, por la omisión en la aplicación de la normatividad y los lineamientos vigentes</t>
  </si>
  <si>
    <t>Inicia con la recepción de los requerimientos de los usuarios internos y externos, involucra actividades presupuestales, de pago y contables y finaliza con la emisión de reportes de estados financieros (estado de situación financiera, estado de resultados y estado de cambios en la situación financiera) y reportes de ejecuciones presupuestales de vigencia y reservas, Plan Anual Mensualizado de Caja - PAC y pasivos exigibles.</t>
  </si>
  <si>
    <t>No detectar errores que afecten materialmente la presentación de los Estados Financieros, al momento de validar los hechos económicos sociales y ambientales previo al cierre contable.</t>
  </si>
  <si>
    <t>Inconsistencia en la informacion del contenido de los documentos fuente, por la omisión en la aplicación de la normatividad y los lineamientos vigentes</t>
  </si>
  <si>
    <t>El profesional de la Subdireccion Financiera responsable elabora conciliaciones de la información contable ya sea mensual o trimestral, para hacer el seguimiento a la información y revisión de saldos contables. En el evento de detectar una diferencia en la información, se realiza una nueva validación de los soportes y en caso de ser necesario se hace el requerimiento de información al área responsable. Como evidencia quedan las comunicaciones internas.</t>
  </si>
  <si>
    <t>Acciones para Abordar Riesgos-596</t>
  </si>
  <si>
    <t>No se materializo el riesgo, ya que el profesional de la Subdirección Financiera durante el primer cuatrimestre del 2024 realizó la validación de la información recibida por parte de la Secretaría Distrital de Hacienda, de la Dirección de Gestión Corporativa, de la Dirección Legal Ambiental para realizar las conciliaciones contables. La información recibida corresponde a las operaciones de enlace, operaciones recíprocas.</t>
  </si>
  <si>
    <t xml:space="preserve">Como seguimiento por parte de la segunda línea de defensa, se observó la información cargada en ISOLUCIÓN referente a memorandos para los cierres de almacén y comunicaciones establecidas a través de correo electrónico. No se registra evento de diferencia en la información. De igual manera, se presenta información que no va ligada al control. </t>
  </si>
  <si>
    <t xml:space="preserve">Seguimiento tercera línea de defensa: Se observó la evidencia de la ejecución del control, correspondiente a un archivo que contiene comunicaciones que remite la DGC a la SF, referente con los cierres de almacén correspondientes al mes de diciembre de 2023, enero y febrero de 2024, también se adjuntan correos cruzados con la ETB referente a la conciliación de operaciones reciprocas del mes de diciembre de 2023, pero no fueron aportadas las conciliaciones contables (mensuales o trimestrales) en la que se pueda establecer el seguimiento a la información y revisión de saldos contables. Ahora bien, la descripción del riesgo es muy general ya que no se establece plenamente la materialidad que pueda considerarse como error y que impacte en los Estados Financieros. Así mismo en la descripción del control las acciones planteadas no están encaminadas a mitigar la causa raíz del riesgo, no delimita que tipo de información se debe revisar en la que se pueda detectar inconsistencias en el contenido de los documentos fuente, por la omisión en la aplicación de la normatividad y los lineamientos vigentes, la acción está enfocada en conciliar los saldos contables y no describe específicamente que información debe ser comparable y que periodos específicos. De acuerdo con lo anterior se recomienda revisar, sus causas y en particular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t>
  </si>
  <si>
    <t>Plan de contingencia-Riesgos DAFP-1193</t>
  </si>
  <si>
    <t>Posibilidad de afectación económica y reputacional por no detectar en el trámite de pago, que los requisitos establecidos cumplan con los parámetros determinados, por error en el contenido de los documentos soporte y por omisión en la revisión que se realiza teniendo en cuenta los lineamientos vigentes.</t>
  </si>
  <si>
    <t>No detectar en el trámite de pago, que los requisitos establecidos cumplan con los parámetros determinados.</t>
  </si>
  <si>
    <t>Inconsistencia en la informacion del contenido de los documentos soporte por la omisión en la aplicación de la normatividad y los lineamientos vigentes</t>
  </si>
  <si>
    <t>El profesional de la Subdirección Financiera valida cada una de las cuentas, revisando que se hayan anexado todos los documentos requeridos, en caso de detectar un error se devuelve la cuenta informando el motivo de la devolución y se alimenta un archivo en Excel como control de las cuentas devueltas y de las aprobadas.</t>
  </si>
  <si>
    <t>Acciones para Abordar Riesgos-597</t>
  </si>
  <si>
    <t>No se materializó el riesgo debido a que el profesional de la Subdirección Financiera validó cada una de las cuentas, revisando que se hayan anexado todos los documentos requeridos, para los casos en que se detectó alguna novedad se hizo la devolución de la cuenta informando el motivo de la devolución y se alimenta un archivo en Excel para llevar el seguimiento y control</t>
  </si>
  <si>
    <t xml:space="preserve">Como seguimiento por parte de la segunda línea de defensa, se observó la información cargada en ISOLUCIÓN referente al control de las cuentas con sus respectivas observaciones en caso de presentarse devoluciones, debido a inconsistencias en la documentación requerida. Dentro del control de las cuentas también se visualizan las aprobadas y rechazadas. </t>
  </si>
  <si>
    <t xml:space="preserve">Seguimiento Tercera Línea: Se observó la evidencia del control correspondiente a la Base en Excel denominada “Base revisión IAAP” con el seguimiento de enero a marzo de 2024, en el cual se incluyen comentarios en las cuentas que presentan causal de rechazo. No obstante, se hacen las siguientes observaciones: 1. En la descripción del control no se indica a través de que medio se hace la devolución del IAAP. 2. No se indica la ubicación de la evidencia en la ejecución del control, referente con la Base de excel para su consulta (Servidor, Drive). 3. El formato utilizado para el control no cuenta con código del Sistema Integrado de Gestión, en tal sentido se recomienda formalizarlo e incluirlo dentro del procedimiento de pagos y de este modo señalarlo dentro de la descripción del control. </t>
  </si>
  <si>
    <t>Plan de contingencia-Riesgos DAFP-1194</t>
  </si>
  <si>
    <t>Posibilidad de efectos dañosos sobre intereses patrimoniales, por no detectar en el trámite de pago, que los descuentos aplicados por concepto de impuestos, tasas o contribuciones no esten correctamente calculados debido al registro inadecuado al momento de ingresar la información tributaria como actividad economica, responsabilidades triutarias y excepciones de ley</t>
  </si>
  <si>
    <t>Efecto dañoso sobre intereses patrimoniales de naturaleza pública</t>
  </si>
  <si>
    <t>No detectar en el trámite de pago, que los descuentos aplicados por concepto de impuestos, tasas o contribuciones no esten correctamente calculados</t>
  </si>
  <si>
    <t>Registro inadecuado al momento de ingresar la información tributaria como actividad economica, responsabilidades triutarias y excepciones de ley</t>
  </si>
  <si>
    <t>El profesional de la Subdirección Financiera valida cada una de las primeras cuentas, que tengan los documentos soportes necesarios para establecer la actividad comercial, obligaciones tributarias y/o la declaración juramentada para determinar las tasas aplicables y/o excepciones que tenga derecho. En caso de detectar que no se cuenten con los soportes, debe devolver la cuenta solicitando que anexen la documentación corrrespondiente.</t>
  </si>
  <si>
    <t>Acciones para Abordar Riesgos-598</t>
  </si>
  <si>
    <t>No se materializó el riesgo debido a que el profesional de la Subdirección Financiera validó cada una de las primeras validando que los soportes establecieran la actividad comercial, obligaciones tributarias y/o la declaración juramentada para determinar las tasas aplicables y/o excepciones que tenga derecho, para los casos en que se detectó alguna novedad se hizo la devolución de la cuenta informando el motivo de la devolución y se alimenta un archivo en Excel para llevar el seguimiento y control</t>
  </si>
  <si>
    <t xml:space="preserve">Como seguimiento por parte de la segunda línea de defensa, se observó la información cargada en ISOLUCIÓN referente al seguimiento y control llevado para las cuentas. Sin embargo, la evidencia soportada como herramienta de control, no registra la verificación de los documentos soportes necesarios. </t>
  </si>
  <si>
    <t xml:space="preserve">Seguimiento tercera línea de defensa: Se observó la evidencia del control correspondiente a la Base en Excel denominada “Base revisión IAAP” con el seguimiento de enero a marzo de 2024, en el cual se incluyen comentarios en las cuentas que presentan causal de rechazo. Sin embargo, no se aporta evidencia que de cuenta de la validación de las primeras cuentas frente al cumplimiento de los requisitos para determinar los descuentos aplicar por impuestos y la documentación del criterio de revisión. Ahora bien, se hacen las siguientes observaciones: 1. En la descripción del control no se indica a través de que medio se hace la devolución del IAAP. 2. No se indica la ubicación de la evidencia en la ejecución del control para su consulta (Servidor, Drive) referente con la Base de excel 3. El formato utilizado para el control no cuenta con código del Sistema Integrado de Gestión, en tal sentido se recomienda formalizarlo e incluirlo dentro del procedimiento de pagos y de este modo señalarlo dentro de la descripción del control. Se recomienda revisar la descripción del riesgo en los relacionado a sus causas y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t>
  </si>
  <si>
    <t>El profesional que valida la orden de pago, revisa que se apliquen los descuentos y retenciones correctamente. En caso de detectar algún error, devuelve por correo al profesional que elaboró la orden, para realizar los ajustes correspondientes.</t>
  </si>
  <si>
    <t>Plan de contingencia-Riesgos DAFP-1195</t>
  </si>
  <si>
    <t>No se materializó el riego, ya que el profesional que valida la orden de pago, revisa que se apliquen los descuentos y retenciones correctamente. Para los casos que se detectó alguna diferencia se solicitó por correo al profesional que elaboró la orden, realizar los ajustes correspondientes.</t>
  </si>
  <si>
    <t xml:space="preserve">Como seguimiento por parte de la segunda línea de defensa, se observó la información cargada en ISOLUCIÓN referente a los comunicados a través de correo electrónico, por medio de los cuales se realizó la revisión de órdenes de pago para validar que los descuentos y retenciones se encuentren de manera correcta, y en caso de presentarse lo contrario, proceder con el respectivo ajuste. </t>
  </si>
  <si>
    <t>Seguimiento tercera línea de defensa: Se observó la evidencia del control correspondiente a un documento Word denominado “Aleatorio de revisión OP” con los pantallazos de correos electrónicos con las observaciones o solicitud de corrección. No obstante, la evidencia no es suficiente para confirmar que se haya realizado la validación frente a los descuentos y la documentación del criterio de revisión.</t>
  </si>
  <si>
    <t>MMM 2019</t>
  </si>
  <si>
    <t>Posibilidad de afectación reputacional por la generación de productos que no cumplan con las características técnicas de calidad requeridas debido a la utilización de metodologías no apropiadas o con cálculos que no permitan observar la trazabilidad de los resultados.</t>
  </si>
  <si>
    <t>Inicia con la definición de actividades específicas en relación con la medición, monitoreo y modelación, continua con la generación de información ambiental y otras variables y finalizar con la toma de decisiones y disponibilidad de la información, dirigida a los grupos de interés.</t>
  </si>
  <si>
    <t>Que se generen productos que no cumplan con las características técnicas de calidad requeridas.</t>
  </si>
  <si>
    <t>Debido a la utilización de metodologías no apropiadas o con cálculos que no permitan observar la trazabilidad de los resultados.</t>
  </si>
  <si>
    <t>Daños a activos fijos/eventos externos</t>
  </si>
  <si>
    <t>El líder de cada equipo ejecuta o asigna a quien realice la jornada de inducción al personal que ingresa a la entidad para iniciar la ejecución de actividades asociadas al proceso de metrologia, monitoreo y modelación sobre los procedimientos internos y manejo de activos de información dejando registro de la inducción en el Formato Acta de reunión y relación de asistencia PE03-PR05-F3.</t>
  </si>
  <si>
    <t>Plan de contingencia-Riesgos DAFP-1196</t>
  </si>
  <si>
    <t>Se adjuntan los documentos pertinentes establecidos para este control Adjunto inducción y reinducción realizada a todo el personal de SCAAV el 29 de febrero donde se habla de los procedimientos</t>
  </si>
  <si>
    <t xml:space="preserve">Como seguimiento por parte de la segunda línea de defensa, se observó la información cargada en ISOLUCIÓN referente a jornada de inducción de las actividades y procedimientos asociados al proceso de metrología, monitoreo y modelación. De la anterior, se soporta la acta de reunión con los temas tratados o abordados. </t>
  </si>
  <si>
    <t>El líder del grupo técnico correspondiente realizará la revisión de los informes semestrales asegurando que la información no contenga datos alterados y si es el caso se generará un trabajo no conforme</t>
  </si>
  <si>
    <t xml:space="preserve">Se adjunta acta de PEV donde se habló del SIIPEV que es un activo de información para los elementos de publicidad exterior </t>
  </si>
  <si>
    <t xml:space="preserve">Como seguimiento por parte de la segunda línea de defensa, se observó la información cargada en ISOLUCIÓN referente al acta de reunión, cuyo objeto comprendía la Articulación SIIPEV – Elementos de Estructura Tubular. Sin embargo, la evidencia no es soporte de la revisión de informes que enuncia el control. </t>
  </si>
  <si>
    <t>Posibilidad de afectación económica y reputacional por Incumplimiento de los criterios de aseguramiento de calidad, gestión documental y gestión metrológica, que no garantice la validez de los resultados del muestreo, la medición y/o monitoreo en el Laboratorio Ambiental de la SDA; debido a la no aplicación de las especificaciones técnicas en la operación, relacionados con los procedimientos y la condiciones no óptimas de los elementos de Protección Personal y/o de seguridad industrial, que garanticen el cumplimiento de la operatividad necesaria y su óptimo funcionamiento; manipulación inapropiada, incompleta o inexistente del equipamiento o de los activos de información empleados para custodia, manejo y validación de datos; contratar servicios en el Laboratorio, sin dar cumplimiento a los criterios de la NTC ISO/IEC 17025.</t>
  </si>
  <si>
    <t>Incumplimiento de los criterios de aseguramiento de calidad, gestión documental y gestión metrológica, que no garantice la validez de los resultados del muestreo, la medición y/o monitoreo en el Laboratorio Ambiental de la SDA</t>
  </si>
  <si>
    <t>Debido a la no aplicación de las especificaciones técnicas en la operación, relacionados con el manejo del equipamiento, procedimientos y condiciones no óptimas de los elementos de Protección Personal y/o de seguridad industrial, que garanticen el cumplimiento de la operatividad necesaria y su óptimo funcionamiento; manipulación inapropiada, incompleta o inexistente del equipamiento o de los activos de información empleados para custodia, manejo y validación de datos; contratar servicios y suministros en el Laboratorio, sin dar cumplimiento a los criterios de la NTC ISO/IEC 17025.</t>
  </si>
  <si>
    <t>Los Líderes de las áreas técnicas del proceso y/o quien ellos designen, realizan el alistamiento y las actividades pertinentes de verificación, calibración y mantenimiento, asegurando el correcto funcionamiento del equipamiento y las condiciones de operación para la ejecución de los métodos o normas de referencia según corresponda, para cada procedimiento a desarrollar, dejando registro de lo sucedido cuatrimestralmente en el Inventario de especificaciones técnicas del equipamiento, insumos/consumibles y cronograma de mantenimiento, calibración y verificación y en la Hoja de vida e historial de servicios y/o en las bases de datos que se generan de las Actividades realizadas en el software de la RMCAB. En caso de incumplimiento se reporta al Líder técnico a traves de correo electrónico y en los casos que sea requerido al enlace técnico de cada subdirección para la toma de decisiones.</t>
  </si>
  <si>
    <t>Aleatoria</t>
  </si>
  <si>
    <t>Acciones para Abordar Riesgos-599</t>
  </si>
  <si>
    <t>SCAAV ENERO: Emisión de Ruido: Para el mes de enero, se llevó a cabo la actualización del PA10-PR01-F2, para el kit de medición de presión sonora activos durante el mes. Fuentes Fijas: Para el mes de enero, no se contó con personal técnico, pues no se tenía vigencia para el personal en contratos, por otra parte, durante dicho mes los equipos no fueron empleados para las actividades del laboratorio. Fuentes Móviles: Para el mes de enero se realizó el diligenciamiento del PA10-PR01-F2, de los equipos de fuentes móviles empleados en los diferentes operativos adelantados para el control de las emisiones generadas por fuentes Móviles. RMCAB: Para el mes de enero, se realizaron las actividades de mantenimiento preventivo programadas en el software de mantenimiento GESTOR, dejando registro en las bases del software. RMRAB: Para el mes de enero, se realizó el registro de las actividades en las estaciones de monitoreo de ruido ambiental, por lo cual se diligencio el (PA10-PR01-F2) FEBRERO: Emisión de Ruido: Para el mes de febrero, se llevó a cabo la actualización del PA10-PR01-F2, para los kits de medición de presión sonora activos durante el mes. Fuentes Fijas: Para el mes de febrero, se llevó a cabo la actualización del PA10-PR01-F2, para los equipos en que aplicó en el mes. Fuentes Móviles: Para el mes de febrero se realizo el diligenciamiento del PA10-PR01-F2, de los equipos empleados en los diferentes operativos adelantados para el control de las emisiones generadas por fuentes Móviles. RMCAB: Para el mes de febrero, se realizaron las actividades de mantenimiento preventivo programadas en el software de mantenimiento GESTOR, dejando registro en las bases del software. RMRAB: Para el mes de Febrero, no se realizó el registro de las actividades en las estaciones de monitoreo de ruido ambiental, por la falta de personal de campo, por lo cual no se diligencio el (PA10-PR01-F2). MARZO: Emisión de Ruido: Para el mes de marzo, se llevó a cabo la actualización del PA10-PR01-F1y se llevó a cabo la actualización del PA10-PR01-F2, para los kits de medición de presión sonora activos durante el mes. Fuentes Fijas: Para el mes de marzo, se llevó a cabo la actualización del PA10-PR01-F1. Asi mismo, se llevó a cabo la actualización del PA10-PR01-F2, para los equipos en que aplicó en el mes. Fuentes Móviles: Se realizó el diligenciamiento del PA10-PR01-F2, de los equipos empleados en los diferentes operativos adelantados para el control de las emisiones generadas por fuentes Móviles. No se realizó el diligenciamiento del PA10-PR01-F1 Inventario de Equipos, dado que el Supervisor de equipos(responsable de la actividad en el área técnica) ingreso (firmo contrato como perfil nuevo) pero se encuentra en inducción, se reportara para abril la información del primer cuatrimestre para los equipos de Fuentes Móviles. RMCAB: Para el mes de Marzo, se llevó a cabo la actualización del PA10-PR01-F1, dejando registro mensual de las actividades de verificación, calibración y mantenimiento para asegurar el correcto funcionamiento del equipamiento. En el mismo mes, se realizaron las actividades de mantenimiento preventivo programadas en el software de mantenimiento GESTOR, dejando registro en las bases del software. RMRAB: Para el mes de Marzo, se realizó la actualización del (PA10-PR01-F1), pero no se realizó el registro de las actividades en las estaciones de monitoreo de ruido ambiental, por la falta de personal de campo, por lo cual no se diligencio el (PA10-PR01-F2). SRHS: Se adjunta como soporte la actualización del PA10-PR01-F1 del Cuatrimestre y los soportes de las 14 hojas de vida de los equipos utilizados en la actividad de monitoreo de la matriz agua, entre ellos se encuentran los equipos de medición de aforo, medición de parámetros in situ y otros equipos para medición de parámetros específicos.</t>
  </si>
  <si>
    <t xml:space="preserve">Como seguimiento por parte de la segunda línea de defensa, se observó la información cargada en ISOLUCIÓN, en la cual se visualizó los soportes para la verificación, calibración y mantenimiento, para el correcto funcionamiento del equipamiento. No se registra reporte al líder técnico por incumplimiento. </t>
  </si>
  <si>
    <t xml:space="preserve">Seguimiento tercera línea de defensa: Se observa una carpeta cargada con la información del alistamiento y las actividades pertinentes de verificación, calibración y mantenimiento para los meses de enero a marzo de 2024. Una vez revisada la información se pudo comprobar el uso del documento Código: PA10-PR01-F2 denominado Hoja de vida e Historial de servicio, el cual contiene lo correspondiente a la Hoja de Vida equipamiento y accesorios, Historial de Servicios y las instrucciones para su diligenciamiento, adicional se observó el uso del documento codificado con el Código: PA10-PR01-F1 Inventario de especificaciones técnicas del equipamiento, insumos/consumibles y cronograma de mantenimiento, calibración y verificación, se corroboro que el contenido de la evidencia concordara con lo señalado en el PDF adjunto, para cada una de las fuentes (Emisión de ruido, fuentes fijas, fuentes móviles, RMRAB, RMCAB y SRHS). Ahora bien, se presentan las siguientes observaciones, 1. La descripción del control no define la periodicidad en diligenciamiento de novedades en los formatos, y de acuerdo con lo indicado por el proceso, hay meses en los cuales no se realizaron, ejemplo formato PA10-PR01-F1 2. Se mencionan deficiencias en la contratación del personal técnico y vehículos en los meses de enero, febrero y marzo de 2024, lo que supone limitación a la ejecución de los controles 3. De acuerdo con la verificación de la información aportada en el formato PA10-PR01-F1 referente a los equipos de RMCAB y RMRAB presenta alertas en rojo, respecto de programar actividad en calibración, mantenimiento, verificación /comprobación 5. Asegurar la completitud de los registros, existen espacios sin diligenciar en los formatos aportados sobre el equipamiento asignado a SRHS </t>
  </si>
  <si>
    <t>Angela Marcela Gomez Quintero</t>
  </si>
  <si>
    <t>Los Coordinadores de alturas de la SCAAV, realizan una inspección de seguridad industrial para las actividades de trabajo en alturas, cada vez que se va a realizar una actividad en campo que implique trabajo en alturas, para garantizar que se cumplan con las condiciones óptimas de seguridad, dejando los registros Permiso de Trabajo en Alturas (PA01-PRG05-F01), Lista de Chequeo Trabajo en Alturas (PA01-PRG05-F02) e Inspección de Trabajo Especial en Alturas(PA01-PRG05-F4); adicionalmente, diligencian el formato de verificación de Elementos de Protección Personal (EPP) aleatoriamente una vez por semana. En los casos en que los elementos no cumplan con las condiciones, no se realiza el ascenso, se informará al líder técnico del grupo a través de correo electrónico sobre la situación para que se tomen las correcciones necesarias y en los casos que amerite se informa al enlace técnico del laboratorio de cada subdirección para la toma de decisiones.</t>
  </si>
  <si>
    <t>Plan de contingencia-Riesgos DAFP-1197</t>
  </si>
  <si>
    <t>SCAAV: Durante los meses de enero a marzo, se realizaron respectivamente actividades en campo que implicaron trabajo en alturas, para garantizar que se cumplan con las condiciones óptimas de seguridad, dejando los registros Permiso de Trabajo en Alturas (PA01-PRG05-F01), Lista de Chequeo Trabajo en Alturas (PA01-PRG05-F02), Inspección de Trabajo Especial en Alturas (PA01-PRG05-F4), Analisis de trabajo seguro en alturas (PA01-PRG05-F3) y Autoreporte de condiciones de salud (PA01-PRG05-F09); adicionalmente, se cuenta con los registros de verificación de Elementos de Protección Personal (EPP) aleatoriamente una vez por semana. SRHS: En el primer cuatrimestre del 2024 se creó la Lista de verificación de condiciones de seguridad del personal para la matriz agua, por lo cual no se realizó ningún diligenciamiento del documento hasta tanto no esté cargado en el aplicativo Isolución dentro de la actualización del procedimiento PA10-PR19. Adicionalmente, es importante mencionar que en el marco de las actividades de monitoreo de la matriz agua no es requerido el trabajo seguro en alturas.</t>
  </si>
  <si>
    <t xml:space="preserve">Como seguimiento por parte de la segunda línea de defensa, se observó la información compartida a través del siguiente link de acceso : https://drive.google.com/drive/folders/10TFnphxWCO902UvySrLqXGiZrrn7WiBp?usp=drive_link. En este, se pudo validar información referente al auto reporte de condiciones de salud, inspección de trabajo especial en alturas, lista de chequeo, permiso de trabajo seguro en altura, uso de elementos de protección personal, análisis de trabajo seguro, entre otros. No se registra casos de comunicación con el líder técnico por incumplimientos de las condiciones de los elementos. </t>
  </si>
  <si>
    <t xml:space="preserve">Seguimiento tercera línea de defensa: Se revisó la evidencia aportada por la primera línea de defensa sobre los trabajos en alturas por parte de la RMCAB y RMRAB, evidenciando el manejo de los formatos de "Análisis de Trabajo Seguro", "Auto de Reporte de Condiciones de Salud", "Inspección de Trabajo Especial en Alturas", "Lista de Chequeo de Trabajo en Alturas", "Permiso de Trabajo en Alturas" y "Uso adecuado de EPP' Ahora bien, al verificar los registros de permiso de trabajo en alturas, para lo correspondiente a las actividades del mes de marzo, se evidenció en los registros del formato PA01-PRG05-F01 V2 - Permiso de Trabajo en Alturas, en la sección de análisis del entorno de trabajo, que en unas actividades un ítem hace referencia a la Resolución 1409 de 2012 (11,22 y 27 de marzo) y en otras refiere la Resolución 4272 de 2021 (26 de marzo), por ende el control documental debe ser fortalecido. También se observó la utilización del formato Excel denominado “Reporte de formatos actividades de trabajo seguro en altura” para el control de los formatos por cada actividad, el cual se sugiere codificar e incorporar dentro del SIG. </t>
  </si>
  <si>
    <t>De acuerdo a la indicación de Subsecretaría General; me permito relacionar el link donde quedaron las evidencias del riesgo. https://drive.google.com/drive/folders/1nABrxbveyE9uWmir33rDL87FjG-oWgXp?usp=sharing Dado que por acá no fue posible que cargaran como se explico por correo electrónico.</t>
  </si>
  <si>
    <t>CORRECCIÓN DEL LINK https://drive.google.com/drive/folders/10TFnphxWCO902UvySrLqXGiZrrn7WiBp?usp=drive_link.</t>
  </si>
  <si>
    <t>Los Líderes técnicos y/o quien ellos designen en cada área, cada vez que se gestione un proceso contractual para el Laboratorio debe establecer en el estudio previo y el anexo técnico, los requisitos relacionados con la gestión metrológica y el aseguramiento de la calidad, en cumplimiento a garantizar los criterios solicitados por el Laboratorio Ambiental de la SDA dejando registro adicionalmente de la verificación de la evaluación técnica del proceso de contratación, la cual será publicada en la plataforma SECOP II. En los casos que no se dé cumplimiento a lo requerido, se cancelará la contratación y se iniciará nuevamente el proceso con otro proveedor.</t>
  </si>
  <si>
    <t>SCAAV ENERO, FEBRERO: Emisión de Ruido: Para los meses de enero y febrero, no se adelantó ningún aspecto del proceso contractual para la adquisición de una (1) estación meteorológica debido a que se espera el ANLA de respuesta oficial al tramité tributario de exención del IVA Fuentes Fijas, Fuentes Móviles, RMCAB y RMRAB: Para el mes de enero, no se adelantaron procesos contractuales, a los que aplican el control. MARZO: Emisión de Ruido: Para el mes de marzo, no se adelantó ningún aspecto del proceso contractual para la adquisición de una (1) estación meteorológica debido a que se espera el ANLA de respuesta oficial al trámite tributario de exención del IVA. Fuentes Fijas, Fuentes Móviles y RMCAB: Para el mes de enero, no se adelantaron procesos contractuales, a los que aplican el control. RMRAB: Los contratos de bienes y servicios correspondientes a la calibración de los sonómetros y pistofonos y la adquisición de algunas estaciones meteorológicas se encuentran en ajuste de objeto y plazos en el PAA ya que se debe sacar un proceso conjunto con la RMCAB y Emisión de Ruido para esto, los demás contratos se encuentran en estructuración de Anexo técnico y Estudio previos. SRHS: Se adjunta como soporte el estudio de mercado que se está realizando en el primer cuatrimestre del año 2024 por la compra de equipos de medición de parámetros in situ (pHmetro, conductivimetro y oxímetro). En el estudio de mercado se incluyen los costos de cotización y las características técnicas de los equipos.</t>
  </si>
  <si>
    <t xml:space="preserve">Como seguimiento por parte de la segunda línea de defensa, se observó la información cargada en ISOLUCIÓN referente al trámite con la ANLA, estado de bienes y servicios y trámites contractuales. Así mismo, se soporta el estudio de mercado de equipos de medición INSITU. No se registran estudios previos y anexo técnico de gestión metrológica. </t>
  </si>
  <si>
    <t xml:space="preserve">Seguimiento tercera línea de defensa: Se revisó la evidencia aportada por la primera línea de defensa y se observó la ejecución del control mediante el seguimiento a los procesos contractuales sobre los bienes y servicios según acta de reunión interna donde se trataron temas en cuanto a hacer seguimiento sobre los nuevos lineamientos de Gestión Corporativa y verificación de los procesos, se aportó estudio de mercado que se está realizando en el primer cuatrimestre del año 2024, para la compra de equipos de medición de parámetros in situ (pHmetro, conductivimetro y oxímetro) que incluye los costos de cotización y las características técnicas de los equipos. </t>
  </si>
  <si>
    <t>El profesional apoyo de calidad de cada Subdirección, coordina la mesa de trabajo técnica de calidad del Laboratorio Ambiental de la SDA de cada Subdirección, con una fecuencia cuatrimestral, con el fin de realizar el control y seguimiento para asegurar el mantenimiento del Sistema de gestión del laboratorio (en cumplimiento de la NTC-ISO/IEC 17025), asi como de la Acreditación y Autorización; dejando registro en Acta de Reunión y Relación de Asistencia (PE03-PR05-F3). En el caso que se presente algún incumplimiento, el profesional apoyo de calidad de cada Subdirección, pondrá en conocimiento del tema a traves de correo electronico, al enlace técnico del laboratorio de su Subdirección para la toma de las decisiones correctivas correspondientes.</t>
  </si>
  <si>
    <t xml:space="preserve">SCAAV: Durante el primer trimestre del año 2024, no se han realizado mesas de trabajo técnicas del Laboratorio Ambiental de la SDA de la Subdirección de Calidad del Aire, Auditiva y Visual; debido a que el proceso de contratación del personal que interviene en las actividades y la ejecución de estos espacios de reunión, se termino solo hasta mediados del mes de Abril de la presente anualidad. Por lo cual se programo y desarrollará la 1era Mesa el último día del mes de Abril de este año. SRHS: Por contingencias de contratación y preparación de las actividades de preparación de visita del IDEAM la mesa de trabajo técnica fue programada para la primera semana del mes de Mayo. </t>
  </si>
  <si>
    <t xml:space="preserve">Como seguimiento por parte de la segunda línea de defensa, la primera línea de defensa manifiesta que a la fecha no se ha establecido mesa de trabajo para dar cumplimiento a la frecuencia cuatrimestral. En ese sentido, no se cargan evidencias o soportes de actas de reunión y listados de asistencia de las mesas técnicas al aplicativo de ISOLUCIÓN. </t>
  </si>
  <si>
    <t>Seguimiento tercera línea de defensa: Se revisó la evidencia aportada por la primera línea de defensa y se observó la ejecución del control mediante el seguimiento a los procesos contractuales sobre los bienes y servicios según acta de reunión interna donde se trataron temas en cuanto a hacer seguimiento sobre los nuevos lineamientos de Gestión Corporativa y verificación de los procesos, se aportó estudio de mercado que se está realizando en el primer cuatrimestre del año 2024, para la compra de equipos de medición de parámetros in situ (pHmetro, conductivimetro y oxímetro) que incluye los costos de cotización y las características técnicas de los equipos.</t>
  </si>
  <si>
    <t>Seguimiento tercera línea de defensa: De acuerdo con el seguimiento, no se observó evidencias de la ejecución del control relacionada con las Actas de Reunión y Relación de Asistencia (PE03-PR05-F3) que den cuenta de mesas de trabajo técnicas de calidad, y según indicó la primera línea de defensa, fue debido a inconvenientes en los procesos de contratación de personal que interviene en las actividades, por lo tanto se recomienda valorar el control y las acciones para su ejecución, de acuerdo con lo previsto en la Guía Administración del Riesgo y el diseño de controles en entidades públicas Versión 6 – Este seguimiento reemplaza el realizado del 03 de mayo de 2024</t>
  </si>
  <si>
    <t>Posibilidad de afectación reputacional debido a no asegurar la competencia técnica y la seguridad de la información que garanticen la confidencialidad e imparcialidad en el Laboratorio Ambiental de la SDA; debido a la falta de idoneidad del personal que efectua las operaciones de muestreo, medición y/o monitoreo y al incorrecto almacenamiento de la información.</t>
  </si>
  <si>
    <t>No asegurar la competencia técnica y la seguridad de la información que garanticen la confidencialidad e imparcialidad en el Laboratorio Ambiental de la SDA.</t>
  </si>
  <si>
    <t>Debido a la falta de idoneidad del personal que efectua las operaciones de muestreo, medición y/o monitoreo y al incorrecto almacenamiento de la información.</t>
  </si>
  <si>
    <t>Se cuenta con una matriz de Idoneidad del personal de Laboratorio Ambiental SDA en donde se relacionan los criterios de competencia de cada perfil que hace parte de las áreas técnicas, la cual se tiene como insumo por el Líder técnico o profesional técnico responsable y/o quien el designe para realizar la evaluación de formación, conocimientos y/o habilidades, según aplique, cada vez que ingresa un persona nueva al Laboratorio de la entidad o cuando así sean personas que ya pertenecen a las áreas técnicas cambien de perfil, dejando registro de lo anterior mediante el PA10-PR19-M2 "Evaluación de la competencia técnica del personal del Laboratorio Ambiental de la SDA". En el caso que se de incumplimiento a los criterios de idoneidad del personal, se cancelará el proceso de contratación.</t>
  </si>
  <si>
    <t>Acciones para Abordar Riesgos-600</t>
  </si>
  <si>
    <t>SCAAV: Durante el primer trimestre del año 2024, se realizaron las Evaluaciones de competencia técnica del personal de Emisión de Ruido, Fuentes Fijas, Fuentes Móviles, RMCAB y RMRAB para los nuevos contratos de los perfiles que firmaron contrato en el periodo de enero a marzo de la presente anualidad. SRHS: En el primer cuatrenio del 2024, no ingreso personal nuevo al grupo de trabajo sobre el Laboratorio SDA, matriz agua. Adicionalmente en este mismo periodo se presento contingencia por la contratación de personal por lo cual no se diligencio la evaluación de la competencia técnica el personal del laboratorio PA10-PR19-M2.</t>
  </si>
  <si>
    <t xml:space="preserve">Como seguimiento por parte de la segunda línea de defensa, se observó la información cargada en ISOLUCIÓN referente a las evaluaciones de idoneidad para emisión de ruido, fuentes fijas, fuentes móviles, RMCAB y RMRAB, dejando constancia del modelo PA10-PR19-M2 “Evaluación de la competencia técnica del personal del Laboratorio Ambiental de la SDA”, para cada una de las evaluaciones. No se registran casos de incumplimiento a los criterios de idoneidad. </t>
  </si>
  <si>
    <t>En la inducción al personal del Laboratorio Ambiental de la SDA, el profesional apoyo de calidad de cada Subdirección y/o los líderes de las áreas técnicas y/o quien ellos designen, realizan la capacitación que aplique de acuerdo con las necesidades de entrenamiento establecidas en el procedimiento "Funcionamiento y operación de las actividades en el Laboratorio Ambiental de la SDA" (PA10-PR19); dejando registro en Acta de Reunión y Relación de Asistencia (PE03-PR05-F3). En el caso que se presente algún incumplimiento frente a los lineamientos establecidos, el Líder técnico pondrá en conocimiento del tema a traves de correo electronico, al enlace técnico del laboratorio de su Subdirección para la toma de las decisiones correctivas correspondientes.</t>
  </si>
  <si>
    <t>Plan de contingencia-Riesgos DAFP-1198</t>
  </si>
  <si>
    <t xml:space="preserve">SCAAV ENERO: Emisión de Ruido, Fuentes Fijas, Fuentes Móviles y RMRAB: Durante el mes de enero de la presente anualidad, no se llevaron a cabo procesos de inducción, debido a que, se estaban desarrollando las etapas precontractuales para los profesionales de las áreas técnicas. RMCAB: Para el mes de enero se realizó la contratación del profesional contratista asesor para el alistamiento a la prueba interlaboratorio, al cual se realizó la inducción con relación al funcionamiento de la RMCAB, procedimientos internos de operación de la RMCAB, de acuerdo a lo establecido en el procedimiento interno del Laboratorio Ambiental PA10-PR19. El registro de la inducción se dejó en acta de reunión (1.Acta_reunion_actividades_Alistamiento_Enero_RMCAB). FEBRERO: Emisión de Ruido: Durante el mes de febrero de la presente anualidad, ingresó al laboratorio ambiental de la SDA matriz aire-emisión de ruido una profesional con cambio de perfil dentro del área, puesto que, para la vigencia 2023, se desempeñó como profesional técnico de apoyo (profesional de campo) y para la vigencia 2024 ingresó como profesional técnico de apoyo (revisor), como constancia, se deja evidencia del acta de reunión y relación de asistencia, donde se llevó a cabo la socialización de las obligaciones contractuales que en su rol desempeña (1. Acta_reunion_actividades_revisor_Febrero_ER). Fuentes Fijas, Fuentes Móviles y RMRAB: Durante el mes de febrero de la presente anualidad, no se llevaron a cabo procesos de inducción, debido a que, se estaban desarrollando las etapas precontractuales para los profesionales de las áreas técnicas. RMCAB: Para el mes de febrero se realizó la contratación de la mayoría del personal de la RMCAB, entre estos los perfiles de los ingenieros de campo, los analistas de datos, perfil que realiza las actividades de validación de datos y el profesional administrativo, se realiza reuniones de reinducción e inicio de labores, socialización de obligaciones específicas e inducción en las actividades el registro se dejó en acta de reunión. MARZO: Emisión de Ruido: Para el mes de marzo de la presente anualidad, se reintegró al cargo de profesional técnica de apoyo (revisor) una contratista, quien por motivos de licencia de maternidad, había suspendido su Contrato de Prestación de servicios, en ese orden de ideas, se socializó nuevamente las actividades que en su rol desempeña (1.Acta_reunion_actividades_revisor_Marzo_ER) Fuentes Fijas: Durante el mes de marzo de la presente anualidad, no se llevaron a cabo procesos de inducción, debido a que, se estaban desarrollando las etapas precontractuales para los profesionales de las áreas técnicas. .Fuentes Móviles: En el mes de marzo se completó el proceso de contratación del supervisor de equipos de Fuentes Móviles, se realizó proceso de inducción correspondiente, dejando registro de ello en el PE03-PR05-F3 Acta de Reunión y Relación de Asistencia RMCAB: Para el mes de Marzo ingresó un ingeniero de campo se realizo reunión de Reinducción e inició contratos personal de campo RMCAB asÍ mismo se realizó la socialización de Realizar la explicación de las dos nuevas obligaciones contractuales, relacionadas con la elaboración de los indicadores y el procesamiento y cargue de los datos de los contaminantes criterio y variables meteorológicas en la plataforma del SISAIRE a la profesional responsable de la RMCAB, se deja registro en el acta de reunión. RMRAB: Para el mes de Marzo, se realizó el proceso de reinducción del personal perteneciente al área técnica. SRHS: De acuerdo al instructivo PA10-PR19 en versión vigente no existe un proceso e inducción a las actividades de monitoreo en la matriz agua. Por lo cual se genero el borrador del documento el cual se cargar con la actualización del procedimiento propuesta para el mes de Mayo, con la finalidad de cumplir con los requisitos de capacitación y minimizar los riesgos asociados. </t>
  </si>
  <si>
    <t xml:space="preserve">Como seguimiento por parte de la segunda línea de defensa, se observó la información cargada en ISOLUCIÓN referente a las inducciones para emisión de ruido, fuentes móviles, RMCAB y RMRAB. No se registra incumplimiento frente a los lineamientos establecidos. </t>
  </si>
  <si>
    <t>El personal que ejecuta actividades en el Laboratorio Ambiental de la SDA y partes interesadas, que tengan acceso a la información del Laboratorio Ambiental de la SDA firman para cada contrato con la entidad, el convenio de confidencialidad mediante el Formato PA10-PR08-M1 "Convenio de confidencialidad Laboratorio Ambiental de la SDA"; en el caso que se presente algún conflicto de interés o presión indebida se deberá diligenciar el formato "Declaración de impedimento y/o presiones indebidas en el Laboratorio Ambiental de la SDA" e informar al enlace técnico del laboratorio de su Subdirección para su manejo. En caso de incumplimiento, el profesional apoyo de calidad de cada Subdirección y/o el Líder técnico pondrá en conocimiento del tema a traves de correo electrónico, al enlace técnico del laboratorio de su Subdirección para la toma de las decisiones correctivas correspondientes de acuerdo con el procedimiento PA10-PR08 "Confidencialidad e Impacialidad en el Laboratorio Ambiental de la SDA".</t>
  </si>
  <si>
    <t>SCAAV ENERO: Emisión de Ruido: se llevó a cabo el diligenciamiento por parte de Entidades distritales que acompañaron la ejecución de actividades de medición de emisión de ruido; en cuanto a contratistas, no ingresó al área ningún profesional nuevo, por ende no fue necesario el diligenciamiento. Fuentes Fijas: ingresó al laboratorio de fuentes fijas el profesional líder de grupo, se anexa a la carpeta el respectivo formato. Fuentes Móviles y RMRAB: no se requirió la firma del Formato. RMCAB: se realizó la firma de (1) convenio de confidencialidad a un contratista que realizará actividades dentro del laboratorio ambiental, dejando el registro en el formato. FEBRERO: Emisión de Ruido: ingresó al área de emisión de ruido un profesional técnico de apoyo (revisor), dos profesionales técnicos de apoyo (profesionales de campo) y un profesional responsable de acreditación, quienes diligenciaron el convenio de confidencialidad. Fuentes Fijas: ingresó al laboratorio de fuentes fijas el profesional de apoyo, se anexa a la carpeta el respectivo formato. Fuentes Móviles: se realizó la firma del Formato, por parte de (10) contratistas que hacen parte del grupo de Fuentes Móviles de igual manera se realizó la firma de (12) convenios correspondientes a los patrulleros de Seccional de tránsito de la policía metropolitana de Bogotá, que acompañan los operativos en vía, (1) Convenio por parte del profesional de la subdirección de control de tránsito y transporte de la Secretaría Distrital de Movilidad y (48) Convenios por parte de los Agentes de tránsito de la Secretaría Distrital de Movilidad. RMCAB: se realizó la firma de nueve (9) convenios de confidencialidad a contratista que realizará actividades dentro del laboratorio ambiental. Así mismo, se firmó el convenio de para contratistas externos que hacen la prestación de servicios de calibración o mantenimiento de equipos. RMRAB: se vincularon SEIS (6) profesionales a red, los cuales firmaron el formato de convenio de confidencialidad correspondiente. MARZO: Emisión de Ruido: reingreso después de la suspensión del contrato por motivos de licencia de maternidad, una profesional técnico de apoyo (revisora) quien firmó el respectivo formato. Fuentes Fijas: ingresaron al laboratorio de fuentes fijas los profesionales de apoyo, se anexa a la carpeta el respectivo formato. Fuentes Móviles: se realizó la firma del Formato por parte de (3) contratistas que hacen parte del grupo de Fuentes Móviles de igual manera se realizó la firma de (17) Convenios por parte de los Agentes de tránsito de la Secretaría Distrital de Movilidad. RMCAB: se realizó la firma de (3) convenios de confidencialidad a contratistas que realizarán actividades dentro del laboratorio ambiental. RMRAB: se vincularon (2) profesionales a red, los cuales firmaron el formato de convenio de confidencialidad correspondiente. Es importante precisar que para este periodo de tiempo, SE MATERIALIZÓ EL RIESGO en SCAAV, se evidencio la contratación de una (1) persona, que presenta conflicto de intereses asociadas a las actividades que desarrolla frente a su perfil y la cual no realizó la declaración de impedimento para ejecutar las actividades asociadas al perfil en el Laboratorio Ambiental de la SDA. Así mismo se presentó un (1) caso de alteración de la información generada en reportes de resultados por parte de una profesional de campo. SRHS: En el primer cuatrimestre de 2024, se realiza la firma del Formato de confidencialidad, por parte de nueve (9) contratistas que hacen parte del grupo del Laboratorio Ambiental de la SDA en la Subdirección.</t>
  </si>
  <si>
    <t xml:space="preserve">Como seguimiento por parte de la segunda línea de defensa, se observó la información cargada en ISOLUCIÓN referente a los soportes de los convenios de confidencialidad para emisión de ruido, fuentes fijas, fuentes móviles, RMCAB, RMRAB y SRHS, haciendo uso del modelo PA10-PR08-M1. No se registran casos de incumplimiento o de conflicto de interés. </t>
  </si>
  <si>
    <t>Posibilidad de afectación económica y reputacional por Incumplimiento de los criterios de aseguramiento de calidad, gestión documental y gestión metrológica, que no garantice la validez de los resultados del muestreo, la medición y/o monitoreo en la SDA, debido a la no aplicación de las especificaciones técnicas en la operación, relacionados con los procedimientos y la condiciones no óptimas de los elementos de Protección Personal y/o de seguridad industrial, que garanticen el cumplimiento de la operatividad necesaria y su óptimo funcionamiento; manipulación inapropiada, incompleta o inexistente del equipamiento o de los activos de información empleados para custodia, manejo y validación de datos; contratar servicios en la SDA.</t>
  </si>
  <si>
    <t>Incumplimiento de los criterios de aseguramiento de calidad, gestión documental y gestión metrológica, que no garantice la validez de los resultados del muestreo, la medición y/o monitoreo en la SDA</t>
  </si>
  <si>
    <t>Debido a la no aplicación de las especificaciones técnicas en la operación, relacionados con el manejo del equipamiento, procedimientos y condiciones no óptimas de los elementos de Protección Personal y/o de seguridad industrial, que garanticen el cumplimiento de la operatividad necesaria y su óptimo funcionamiento; manipulación inapropiada, incompleta o inexistente del equipamiento o de los activos de información empleados para custodia, manejo y validación de datos; contratar servicios y suministros en la SDA</t>
  </si>
  <si>
    <t>Los Líderes de las áreas técnicas del proceso y/o quien ellos designen, realizan el alistamiento y las actividades pertinentes de verificación, calibración y mantenimiento, asegurando el correcto funcionamiento del equipamiento y las condiciones de operación para la ejecución de los métodos o normas de referencia según corresponda, para cada procedimiento a desarrollar, dejando registro de lo sucedido cuatrimestralmente en el Inventario de especificaciones técnicas del equipamiento, insumos/consumibles y cronograma de mantenimiento, calibración y verificación y en la Hoja de vida e historial de servicios y/o en las bases de datos que se generan si es el caso. En caso de incumplimiento se reporta al Líder técnico a traves de correo electrónico y en los casos que sea requerido al enlace técnico de cada subdirección para la toma de decisiones.</t>
  </si>
  <si>
    <t>Acciones para Abordar Riesgos-601</t>
  </si>
  <si>
    <t>Se adjuntan los documentos pertinentes para el control del riesgo 48, donde se vinculan las subdirecciones de Hidrico y Silvicultura Con respecto al SCAAV, no se tienen equipos a cargo por tanto, no se reporta evidencias de control de inventarios</t>
  </si>
  <si>
    <t xml:space="preserve">Como seguimiento por parte de la segunda línea de defensa, se observó la información cargada en ISOLUCIÓN referente a las hojas de vida del historial de servicios de diferentes equipos, al igual que el informe del estado de los equipos especializados y la socialización del procedimiento para la gestión de equipos de SSFFS y SRHS. No se registra reporte de incumplimiento al líder técnico. </t>
  </si>
  <si>
    <t xml:space="preserve">Se revisó la evidencia aportada por la primera línea de defensa y se observó informe consolidado sobre el estado de los equipos especializados del centro de atención, valoración y rehabilitación de flora y fauna silvestre – CAVRFFS de fecha 31 de marzo de 2024, acta de reunión del 15 de febrero de 2024, con el objeto de socializar el procedimiento PA10-PR21 Control a la gestión de los equipos de la SSFFS Y SRHS y sus respectivos formatos a los profesionales de la fundación Biodess, se aportaron los formatos de hoja de vida e historial de servicios para 7 equipos formato con Código: PA10-PR01-F2. Menciona también que no se tienen equipos a cargo por tanto, no se reporta evidencias de control de inventarios formato </t>
  </si>
  <si>
    <t>Plan de contingencia-Riesgos DAFP-1199</t>
  </si>
  <si>
    <t>Posibilidad de afectación reputacional por limitación a la creación de ejercicios de modelamiento ambiental generando sesgos en los modelos y que puedan llegar a ser poco confiables debido a depender de áreas internas como terceros, falta de datos disponibles históricos o representativos que dificulten la creación de modelos ambientales limitar los mismos</t>
  </si>
  <si>
    <t>Limitación en la creación de ejercicios de modelamiento ambiental generando sesgos en los modelos y que puedan llegar a ser poco confiables.</t>
  </si>
  <si>
    <t>Debido a depender de áreas internas como terceros, falta de datos disponibles históricos o representativos que dificulten la creación de modelos ambientales o limitar los mismos</t>
  </si>
  <si>
    <t>El líder técnico del CIMAB realiza mensualmente mesas de trabajo y reuniones para hacer seguimiento a cada uno de los proyectos y/o ejercicios de modelamiento ambiental para prestar asistencia técnica y velar porque los proyectos que se están desarrollando cumplan con las expectativas de las áreas interesadas, dichas reuniones son soportadas mediante actas de reunión y listados de asistencia en cualquier modalidad (virtual / presencial).</t>
  </si>
  <si>
    <t>Acciones para Abordar Riesgos-602</t>
  </si>
  <si>
    <t>Se adjuntan las actas y listas de reuniones de las diferentes mesas de trabajo que se realizaron en el cuatrimestre</t>
  </si>
  <si>
    <t xml:space="preserve">Como seguimiento por parte de la segunda línea de defensa, se observó la información cargada en ISOLUCIÓN referente a las actas de reunión y listados de asistencia que son la evidencia de las mesas de trabajo mensuales (virtual y presencial, correspondientes a los proyectos de modelamiento ambiental. </t>
  </si>
  <si>
    <t xml:space="preserve">Se revisó la evidencia aportada por la primera línea de defensa y se observaron documento Word de las actas de reunión para los meses de enero a marzo de 2024, sin embargo en la mayoría no tienen formalizadas con el numero consecutivo, así como tampoco se adjuntan los listados de asistencia para cada una, como ejemplo de las 5 actas de reunión realizadas en el mes de enero de 2024, tan solo una registró consecutivo correspondiente a la No. 31 del 18 de enero de 2024, las demás estaban en formato Word sin consecutivo, esto último se observó en febrero con 11 reuniones y marzo con 11, en tal sentido se recomienda fortalecer el control documental </t>
  </si>
  <si>
    <t>Acciones para Abordar Riesgos-603</t>
  </si>
  <si>
    <t>El líder SIG (Sistema de Información Geográfica) y del componente tecnológico administrarán los servidores para el almacenamiento de la información, garantizando la disponibilidad de esta para el uso en los distintos proyectos, la administración se basa en las credenciales entregadas y tickets de administración de servidores, esta actividad se realiza de manera trimestral y garantizar la confiabilidad de la información.</t>
  </si>
  <si>
    <t>Plan de contingencia-Riesgos DAFP-1200</t>
  </si>
  <si>
    <t>Se adjunta la información pertinente para el control</t>
  </si>
  <si>
    <t xml:space="preserve">Como seguimiento por parte de la segunda línea de defensa, se observó la información cargada en ISOLUCIÓN referente a los tickets y actas de reunión para la revisión de códigos. </t>
  </si>
  <si>
    <t>Seguimiento tercera línea de defensa: Se revisó la evidencia aportada por la primera línea de defensa y se observaron 3 actas de reunión en formato Word sin consecutivo y sin la relación de asistencia, en tal sentido se recomienda fortalecer el control documental</t>
  </si>
  <si>
    <t>Se anexa información de los tickets del primer cuatrimestre</t>
  </si>
  <si>
    <t>Posibilidad de Afectación reputacional por realizar la devolución de saldos a favor de personas naturales o jurídicas relacionadas con LA/FT, una vez realizada la verificación de las listas vinculantes y restrictivas de la OFAC y de la ONU.</t>
  </si>
  <si>
    <t>Devolución de saldos a favor de personas naturales o jurídicas relacionadas con LA/FT</t>
  </si>
  <si>
    <t>Debido a la omisión en la verificación de las listas vinculantes y restrictivas de la OFAC y de la ONU.</t>
  </si>
  <si>
    <t>El Profesional de Financiera en cada proceso de devolución de saldos a favor, realiza la verificación en las listas vinculantes y restrictivas de laspersonas naturales o juridicas, con el fin de validar que estas personas no esten relacionadas LA/FT. Evidencia: Pantallazo verificación de listas.</t>
  </si>
  <si>
    <t>Acciones para Abordar Riesgos-605</t>
  </si>
  <si>
    <t>No se materializó el riesgo ya que el Profesional de la Subdirección Financiera en cada proceso de devolución de saldos a favor, realizó la verificación en las listas vinculantes y restrictivas de las personas naturales o jurídicas, identificando que dichas personas no tienen asuntos que los identifiquen o vinculen a temas de lavado de activos o financiación del terrorismo.</t>
  </si>
  <si>
    <t xml:space="preserve">Como seguimiento por parte de la segunda línea de defensa, se observó la información cargada en ISOLUCIÓN, correspondiente a las capturas de pantalla compartidas. De esta manera, se consignan las validaciones realizadas a personales naturales o jurídicas, con el fin de validar que no estén relacionadas con lavado de activos y financiación del terrorismo. </t>
  </si>
  <si>
    <t xml:space="preserve">Seguimiento tercera línea de defensa: Se observó la evidencia del control correspondiente a un archivo que contiene “Pantallazo verificación de listas vinculantes y restrictivas de la OFAC”, sin embargo, la evidencia no es suficiente para establecer si el control fue ejecutado sobre cada proceso de devolución de saldos a favor. Además, en la descripción del riesgo no es clara la causa raíz (Por qué) Se recomienda revisar la descripción del riesgo en los relacionado a sus causas y el diseño del control, dando cumplimiento a los lineamientos establecidos en la Guía para la Administración del Riesgo y el diseño de controles en entidades públicas - Versión 6, en lo que respecta a la “Estructura para la descripción del control”, que debe incluir: Responsable de ejecutar el control: identifica el cargo del servidor que ejecuta el control, en caso de que sean controles automáticos se identificará el sistema que realiza la actividad. Acción: se determina mediante verbos que indican la acción que deben realizar como parte del control. Complemento: corresponde a los detalles que permiten identificar claramente el objeto del control. </t>
  </si>
  <si>
    <t>Plan de contingencia-Riesgos DAFP-1201</t>
  </si>
  <si>
    <t>25.%</t>
  </si>
  <si>
    <r>
      <t xml:space="preserve">En atención a la meta e indicador establecidos e identificados como:
</t>
    </r>
    <r>
      <rPr>
        <b/>
        <sz val="10"/>
        <color theme="1"/>
        <rFont val="Arial"/>
        <family val="2"/>
      </rPr>
      <t>Meta:</t>
    </r>
    <r>
      <rPr>
        <sz val="10"/>
        <color theme="1"/>
        <rFont val="Arial"/>
        <family val="2"/>
      </rPr>
      <t xml:space="preserve"> Módulo atención y servicios a la ciudadanía adecuado en 100%
</t>
    </r>
    <r>
      <rPr>
        <b/>
        <sz val="10"/>
        <color theme="1"/>
        <rFont val="Arial"/>
        <family val="2"/>
      </rPr>
      <t>Indicador:</t>
    </r>
    <r>
      <rPr>
        <sz val="10"/>
        <color theme="1"/>
        <rFont val="Arial"/>
        <family val="2"/>
      </rPr>
      <t xml:space="preserve"> Porcentaje de adecuación del Módulo atención y servicios a la ciudadanía
</t>
    </r>
    <r>
      <rPr>
        <b/>
        <sz val="10"/>
        <color theme="1"/>
        <rFont val="Arial"/>
        <family val="2"/>
      </rPr>
      <t>Fórmula Indicador</t>
    </r>
    <r>
      <rPr>
        <sz val="10"/>
        <color theme="1"/>
        <rFont val="Arial"/>
        <family val="2"/>
      </rPr>
      <t xml:space="preserve">: (No. de acciones realizadas para la adecuación del Módulo atención y servicios a la ciudadanía  / No. de acciones programadas para la adecuación del Módulo atención y servicios a la ciudadanía  )*100
Revisadas las evidencias, se observaron actualizaciones en el menú atención y servicios a la ciudadanía, así como al módulo participa, no obstante, tal como lo indica segunda línea, se observaron los siguientes botones y documentos desactualizados sobre los cuales se recomienda su revisión y actualización: 1.El chatbot, no se encuentra disponible, 2. la "Carta de trato digno" de la vigencia 2020. 3. el directorio institucional se encuentra desactualizado, 4.  las preguntas frecuentes, aun indican el centro de zoonosis el cual actualmente es el Instituto de Protección y Bienestar Animal. 6. El botón "Información de Interés" del módulo atención y servicios a la ciudadanía, no contiene información. 7. Actualizar el "Portafolio de productos, servicios y tramites 2023" es de la vigencia pasada, 8. el Plan De Participación Secretaria Distrital De Ambiente es del 2022, 9. el Plan de Acción de la Estrategia de Participación Ciudadana es del 2023 y 10. la Territorialización es vigencia 2023 con corte 31 de julio de 2023.
Respecto a la formula del indicador, no es posible evidenciar su cumplimiento, toda vez que no se observó un documento que dé cuenta del No. de acciones que se tienen programadas durante la vigencia para la adecuación del módulo y servicios a la ciudadanía que permitan a esta oficina verificar el grado o avance de ejecución realizada durante el periodo evaluado, por lo tanto, tampoco se puede determinar cumplimiento del indicador, por lo tanto se recomienta que la medicion del indicador se pueda evidenciar para poder emitir un concepto de avance porcentual sobre la actividad.
</t>
    </r>
  </si>
  <si>
    <r>
      <t xml:space="preserve">En atención a la meta e indicador establecidos e identificados como:
</t>
    </r>
    <r>
      <rPr>
        <b/>
        <sz val="10"/>
        <color theme="1"/>
        <rFont val="Arial"/>
        <family val="2"/>
      </rPr>
      <t>Meta:</t>
    </r>
    <r>
      <rPr>
        <sz val="10"/>
        <color theme="1"/>
        <rFont val="Arial"/>
        <family val="2"/>
      </rPr>
      <t xml:space="preserve"> 3 mesas de trabajo para el uso de las diferentes secciones del modulo participa
</t>
    </r>
    <r>
      <rPr>
        <b/>
        <sz val="10"/>
        <color theme="1"/>
        <rFont val="Arial"/>
        <family val="2"/>
      </rPr>
      <t>Indicador:</t>
    </r>
    <r>
      <rPr>
        <sz val="10"/>
        <color theme="1"/>
        <rFont val="Arial"/>
        <family val="2"/>
      </rPr>
      <t xml:space="preserve">  Mesas de trabajo para el acompañamiento y apropiación del modulo participa
</t>
    </r>
    <r>
      <rPr>
        <b/>
        <sz val="10"/>
        <color theme="1"/>
        <rFont val="Arial"/>
        <family val="2"/>
      </rPr>
      <t>Fórmula Indicador</t>
    </r>
    <r>
      <rPr>
        <sz val="10"/>
        <color theme="1"/>
        <rFont val="Arial"/>
        <family val="2"/>
      </rPr>
      <t>: (No. de mesas de trabajo realizadas para adecuar y publicar información en el modulo participa  / 3 mesas de trabajo programadas para adecuar y publicar información en el modulo participa)*100
Revisadas las evidencias se observo acta de mesa de trabajo, de fecha 27 de marzo de 2024 con temas tratados en: pagina web y lineamientos menú participa Función pública generalidades, no obstante, se recomienda cargar la version final del acta de reunion toda vez, que el acta cargada se encuentra en formato word y contiene errores en la asignacion de la dependencia responsable indicando que es a cargo de la subdireccion financiera y la lista no se encuentra completamente diligenciada, asi mismo se recomienda que aborden los temas de actualizacion de los menus participa y servicio a la ciudadania, los cuales no se mencionaron durante la reunion y en la web de la sda, presentan desactualizacion.
Respecto a la meta, indicado y formula del indicador se observo cumplimiento</t>
    </r>
  </si>
  <si>
    <r>
      <t xml:space="preserve">En atención a la meta e indicador establecidos e identificados como:
</t>
    </r>
    <r>
      <rPr>
        <b/>
        <sz val="10"/>
        <color theme="1"/>
        <rFont val="Arial"/>
        <family val="2"/>
      </rPr>
      <t>Meta:</t>
    </r>
    <r>
      <rPr>
        <sz val="10"/>
        <color theme="1"/>
        <rFont val="Arial"/>
        <family val="2"/>
      </rPr>
      <t xml:space="preserve"> Un (1) informe de seguimiento emitido y publicado en la página web de la Entidad.
</t>
    </r>
    <r>
      <rPr>
        <b/>
        <sz val="10"/>
        <color theme="1"/>
        <rFont val="Arial"/>
        <family val="2"/>
      </rPr>
      <t>Indicador:</t>
    </r>
    <r>
      <rPr>
        <sz val="10"/>
        <color theme="1"/>
        <rFont val="Arial"/>
        <family val="2"/>
      </rPr>
      <t xml:space="preserve"> Emisión y publicación del informe de seguimiento
</t>
    </r>
    <r>
      <rPr>
        <b/>
        <sz val="10"/>
        <color theme="1"/>
        <rFont val="Arial"/>
        <family val="2"/>
      </rPr>
      <t>Fórmula Indicador</t>
    </r>
    <r>
      <rPr>
        <sz val="10"/>
        <color theme="1"/>
        <rFont val="Arial"/>
        <family val="2"/>
      </rPr>
      <t>: (# de informes emitidos y publicados / 1) * 100
Esta actividad no se encuentra programada para este periodo.</t>
    </r>
  </si>
  <si>
    <r>
      <t xml:space="preserve">En atención a la meta e indicador establecidos e identificados como:
</t>
    </r>
    <r>
      <rPr>
        <b/>
        <sz val="10"/>
        <color theme="1"/>
        <rFont val="Arial"/>
        <family val="2"/>
      </rPr>
      <t>Meta:</t>
    </r>
    <r>
      <rPr>
        <sz val="10"/>
        <color theme="1"/>
        <rFont val="Arial"/>
        <family val="2"/>
      </rPr>
      <t xml:space="preserve"> Publicación del 100% de la información, conforme a las solicitudes de publicación en la sección de transparencia y acceso a la información de la SDA, realizadas por los procesos o dependencias solicitadas en la mesa de servicios.
</t>
    </r>
    <r>
      <rPr>
        <b/>
        <sz val="10"/>
        <color theme="1"/>
        <rFont val="Arial"/>
        <family val="2"/>
      </rPr>
      <t>Indicador:</t>
    </r>
    <r>
      <rPr>
        <sz val="10"/>
        <color theme="1"/>
        <rFont val="Arial"/>
        <family val="2"/>
      </rPr>
      <t xml:space="preserve"> Porcentaje de publicación en la sección de transparencia y acceso a la información de las SDA.
</t>
    </r>
    <r>
      <rPr>
        <b/>
        <sz val="10"/>
        <color theme="1"/>
        <rFont val="Arial"/>
        <family val="2"/>
      </rPr>
      <t>Fórmula Indicador</t>
    </r>
    <r>
      <rPr>
        <sz val="10"/>
        <color theme="1"/>
        <rFont val="Arial"/>
        <family val="2"/>
      </rPr>
      <t>: (No. de publicaciones realizadas en la sección de transparencia de la sede electrónica / No. de publicaciones solicitadas en el sección de transparencia) x 100
Revisadas las evidencias, se observó cumplimiento de la meta, respecto a la publicacion del 100% de la informacion solicitada por las dependencias para ser publicada en la web de la entidad segun el reporte entregado, no obstante, las evidencias solo dan reporte de los meses de enero, febrero y marzo, del mes de abril no se observo evidencia que permitiera verificar su cumplimiento.
Respecto al indicador,</t>
    </r>
    <r>
      <rPr>
        <b/>
        <sz val="10"/>
        <color theme="1"/>
        <rFont val="Arial"/>
        <family val="2"/>
      </rPr>
      <t xml:space="preserve"> su objetivo no es claro y es ambiguo frente a la formula del indicador por tanto, se sugiere la verificacion del cumplimiento de los criterios establecidos en la Ley 1712 de transparencia y no solo al porcentaje que tampoco esta definido, de las publicaciones en la seccion transparencia.</t>
    </r>
    <r>
      <rPr>
        <sz val="10"/>
        <color theme="1"/>
        <rFont val="Arial"/>
        <family val="2"/>
      </rPr>
      <t xml:space="preserve">
</t>
    </r>
  </si>
  <si>
    <r>
      <t xml:space="preserve">En atención a la meta e indicador establecidos e identificados como:
</t>
    </r>
    <r>
      <rPr>
        <b/>
        <sz val="10"/>
        <color theme="1"/>
        <rFont val="Arial"/>
        <family val="2"/>
      </rPr>
      <t>Meta:</t>
    </r>
    <r>
      <rPr>
        <sz val="10"/>
        <color theme="1"/>
        <rFont val="Arial"/>
        <family val="2"/>
      </rPr>
      <t xml:space="preserve"> Asignar el 100% de solicitudes de acceso a la información generadas por parte de la ciudadanía en la vigencia 2024
</t>
    </r>
    <r>
      <rPr>
        <b/>
        <sz val="10"/>
        <color theme="1"/>
        <rFont val="Arial"/>
        <family val="2"/>
      </rPr>
      <t>Indicador:</t>
    </r>
    <r>
      <rPr>
        <sz val="10"/>
        <color theme="1"/>
        <rFont val="Arial"/>
        <family val="2"/>
      </rPr>
      <t xml:space="preserve"> Porcentaje de asignación de las solicitudes de acceso a la información
</t>
    </r>
    <r>
      <rPr>
        <b/>
        <sz val="10"/>
        <color theme="1"/>
        <rFont val="Arial"/>
        <family val="2"/>
      </rPr>
      <t>Fórmula Indicador</t>
    </r>
    <r>
      <rPr>
        <sz val="10"/>
        <color theme="1"/>
        <rFont val="Arial"/>
        <family val="2"/>
      </rPr>
      <t xml:space="preserve">: (No. de solicitudes de acceso de información asignadas, con seguimiento y publicadas / No. total de solicitudes de acceso de información ingresadas a la entidad) x 100
A partir de la revision efectuada, se observo cumplimiento de la meta y formula del indicador, no obstante, se sugiere al proceso, contemplar la oportunidad de contar con un reporte sistematizado de todas las solicitudes que llegan por mes, si bien, se evidencio en los informes las solicitudes allegadas, las fechas de recepcion y los soportes de registro y entrega de cada respuesta, es pertinente para el cumplimiento de la formula del indicador, poder fortalecer con un registro lo indicado en el denominador, respecto al No. total de solicitudes ingresadas a la entidad.
Respecto al indicador, ni en la descripcion de la actividad ni en los soportes se puede evidenciar cual es el asignación de las solicitudes de acceso a la información tal como lo especifica el indicador que fue definido para esta actividad.
Finalmente, se asigna un 20% teniendo en cuenta que a la fecha  8 de mayo, no se encontro publicado en la pagina web, el informe del mes de abril 
</t>
    </r>
  </si>
  <si>
    <r>
      <t xml:space="preserve">En atención a la meta e indicador establecidos e identificados como:
</t>
    </r>
    <r>
      <rPr>
        <b/>
        <sz val="10"/>
        <color theme="1"/>
        <rFont val="Arial"/>
        <family val="2"/>
      </rPr>
      <t>Meta:</t>
    </r>
    <r>
      <rPr>
        <sz val="10"/>
        <color theme="1"/>
        <rFont val="Arial"/>
        <family val="2"/>
      </rPr>
      <t xml:space="preserve"> 100% de actividades de gestión realizadas para la aprobación de la Tabla de Retención Documental de la SDA.
</t>
    </r>
    <r>
      <rPr>
        <b/>
        <sz val="10"/>
        <color theme="1"/>
        <rFont val="Arial"/>
        <family val="2"/>
      </rPr>
      <t>Indicador:</t>
    </r>
    <r>
      <rPr>
        <sz val="10"/>
        <color theme="1"/>
        <rFont val="Arial"/>
        <family val="2"/>
      </rPr>
      <t xml:space="preserve"> Porcentaje de actividades de gestión realizadas para la aprobación de la Tabla de Retención Documental de la SDA.
</t>
    </r>
    <r>
      <rPr>
        <b/>
        <sz val="10"/>
        <color theme="1"/>
        <rFont val="Arial"/>
        <family val="2"/>
      </rPr>
      <t>Fórmula Indicador</t>
    </r>
    <r>
      <rPr>
        <sz val="10"/>
        <color theme="1"/>
        <rFont val="Arial"/>
        <family val="2"/>
      </rPr>
      <t xml:space="preserve">: (No. de actividades de gestión realizadas para la aprobación de la Tabla de Retención Documental de la SDA / No. De actividades de gestión programadas para la aprobación de la Tabla de Retención Documental de la SDA) x 100
Revisadas las evidencias, se observo la gestion realizada por la SDA respecto a la solicitud de convalidación de la Tabla de Retención Documental -actualización 1, aprobada para el pasado 12 de febrero, de manera presencial , en la cual se dictamino devolucion por: i) Fechas extremas de la documentación y ii) volumen documental, lo cual imposibilita al equipo evaluador del Consejo Distrital de Archivos, avalar la valoración secundaria.; tal como lo reporto la primera linea de defensa.
</t>
    </r>
    <r>
      <rPr>
        <sz val="10"/>
        <rFont val="Arial"/>
        <family val="2"/>
      </rPr>
      <t xml:space="preserve">
Si bien, se han realizado gestiones al interior de la entidad, con el fin de obtener la aprobacion de las TRD, se recomienda, tener presente  que para la convalidacion de las tablas, tal como lo dice el acuerdo 04 de 2019  se debe tener las tablas de valoracion documentadas por tanto se deben abordar y verificar los criterios que identifico el comite y que no se estan cumpliendo, asi mismo, se sugiere, revisar la redaccion del indicador, toda vez que, n</t>
    </r>
    <r>
      <rPr>
        <sz val="10"/>
        <color theme="1"/>
        <rFont val="Arial"/>
        <family val="2"/>
      </rPr>
      <t>i en  la descripcion ni en las evidencias se identifica cual es el Porcentaje de actividades de gestión realizadas como lo establece el indicador .</t>
    </r>
  </si>
  <si>
    <r>
      <t xml:space="preserve">En atención a la meta e indicador establecidos e identificados como:
</t>
    </r>
    <r>
      <rPr>
        <b/>
        <sz val="10"/>
        <color theme="1"/>
        <rFont val="Arial"/>
        <family val="2"/>
      </rPr>
      <t>Meta:</t>
    </r>
    <r>
      <rPr>
        <sz val="10"/>
        <color theme="1"/>
        <rFont val="Arial"/>
        <family val="2"/>
      </rPr>
      <t xml:space="preserve"> 1 actualización trimestral del esquema de publicación de información de la SDA
</t>
    </r>
    <r>
      <rPr>
        <b/>
        <sz val="10"/>
        <color theme="1"/>
        <rFont val="Arial"/>
        <family val="2"/>
      </rPr>
      <t>Indicador:</t>
    </r>
    <r>
      <rPr>
        <sz val="10"/>
        <color theme="1"/>
        <rFont val="Arial"/>
        <family val="2"/>
      </rPr>
      <t xml:space="preserve"> Actualizaciones del esquema de publicación de la información de la SDA
</t>
    </r>
    <r>
      <rPr>
        <b/>
        <sz val="10"/>
        <color theme="1"/>
        <rFont val="Arial"/>
        <family val="2"/>
      </rPr>
      <t>Fórmula Indicador</t>
    </r>
    <r>
      <rPr>
        <sz val="10"/>
        <color theme="1"/>
        <rFont val="Arial"/>
        <family val="2"/>
      </rPr>
      <t xml:space="preserve">: (No. de actualizaciones del esquema de publicación de la información / 4 actualizaciones de esquema de publicación programadas en la vigencia 2024)
Una vez efectuada la revision de las evidencias cargadas, se observo el documento en excel denominado "esquema de publicación" el cual cuenta con un unico reporte de la vigencia 2024, en la columna E denominada "Fecha de generación de la información" correspondiente a la actualizacion del perfil de la secretaria de ambiente Adriana Soto, no obstante, llama la atencion que, segun la columna F denominada "Frecuencia de actualización", existen actualizaciones que deben realizarse de manera mensual, las cuales al validar y cotejar segun el reporte de II Linea de defensa, estos no se encuentran actualizados asi: 1. para el caso de la ejecución presupuestal, los proyectos de inversion, y los planes de acción institucional se encuentran cargados hasta el IV Trimestre de 2023 y 2. en los Informes trimestrales sobre acceso a información, quejas y reclamos, se observo el "Informe de seguimiento a quejas y reclamos" unicamente de los meses de enero y febrero, es decir, tambien se encuentra desactualizado.
Asi mismo, al verificar la captura de pantalla "actualizacion esquema publicacion" esta no permite identificar los ajustes realizados, sino unicamente  un detalle del documento, que indica una modificacion el 6 de marzo de 2024.
Por lo anterior, se recomienda dar cumpliento a lo indicado en la Resolución No. 05466 de la SDA, si bien en su articulo 5 item b) que cita: "Todas las dependencias de la Secretaría Distrital de Ambiente, tendrán las siguientes responsabilidades frente a los ítems a su cargo, registrados en el Esquema de Publicación de Información: b) Cumplir con las fechas de publicación de la información y con la frecuencia de su actualización, con el fin de garantizar su disponibilidad. Para los casos en los que dicha informacion es suministrada por otras dependencias, se sugiere generar alertas a las mismas, previas a las fechas de vencimiento y evitar incumplimientos. 
Se asigna el 11% por regla de 3, solo cumplio 2 actividades de las 6 programadas en el "esquema de publicacion"
</t>
    </r>
  </si>
  <si>
    <r>
      <t xml:space="preserve">En atención a la meta e indicador establecidos e identificados como:
</t>
    </r>
    <r>
      <rPr>
        <b/>
        <sz val="10"/>
        <color theme="1"/>
        <rFont val="Arial"/>
        <family val="2"/>
      </rPr>
      <t>Meta:</t>
    </r>
    <r>
      <rPr>
        <sz val="10"/>
        <color theme="1"/>
        <rFont val="Arial"/>
        <family val="2"/>
      </rPr>
      <t xml:space="preserve"> 1 acto administrativo de costos de reproducción de la información pública
</t>
    </r>
    <r>
      <rPr>
        <b/>
        <sz val="10"/>
        <color theme="1"/>
        <rFont val="Arial"/>
        <family val="2"/>
      </rPr>
      <t>Indicador:</t>
    </r>
    <r>
      <rPr>
        <sz val="10"/>
        <color theme="1"/>
        <rFont val="Arial"/>
        <family val="2"/>
      </rPr>
      <t xml:space="preserve">  Porcentaje de elaboración del acto administrativo de costos de reproducción de la información pública
</t>
    </r>
    <r>
      <rPr>
        <b/>
        <sz val="10"/>
        <color theme="1"/>
        <rFont val="Arial"/>
        <family val="2"/>
      </rPr>
      <t>Fórmula Indicador</t>
    </r>
    <r>
      <rPr>
        <sz val="10"/>
        <color theme="1"/>
        <rFont val="Arial"/>
        <family val="2"/>
      </rPr>
      <t>: Porcentaje de elaboración del acto administrativo de costos de reproducción de la información pública
Revisadas las evidencias, se observo la  Resolución No. 00668, socializada mediante radicado Forest Nº 2024EE71737  del 3 de abril de 2024, no obstante, la evidencia de la publicacion de la resolucion en la web no corresponde a la vigencia 2024, por el contrario es la resolucion del 2023. al revisar la evidencia aportada por la 2 linea no muestra la ruta de publicacion, sino solamente el pdf. Por lo tanto al validar en la pagina web, se evidencio que a la fecha 8 de mayo de 2024, la Resolución No. 00668, NO se encuentra publicada, por lo tanto se recomienda realizar su publicacion a la mayor brevedad.
Respecto al indicador y a la formula del indicador se sugiere revisar, toda vez que no es objetivo, no obstante, la actividad ya se encuentra cumplida</t>
    </r>
  </si>
  <si>
    <r>
      <t xml:space="preserve">En atención a la meta e indicador establecidos e identificados como:
</t>
    </r>
    <r>
      <rPr>
        <b/>
        <sz val="10"/>
        <color theme="1"/>
        <rFont val="Arial"/>
        <family val="2"/>
      </rPr>
      <t>Meta:</t>
    </r>
    <r>
      <rPr>
        <sz val="10"/>
        <color theme="1"/>
        <rFont val="Arial"/>
        <family val="2"/>
      </rPr>
      <t xml:space="preserve"> Programa de Gestión Documental actualizado y aprobado
</t>
    </r>
    <r>
      <rPr>
        <b/>
        <sz val="10"/>
        <color theme="1"/>
        <rFont val="Arial"/>
        <family val="2"/>
      </rPr>
      <t>Indicador:</t>
    </r>
    <r>
      <rPr>
        <sz val="10"/>
        <color theme="1"/>
        <rFont val="Arial"/>
        <family val="2"/>
      </rPr>
      <t xml:space="preserve"> PGD actualizado
</t>
    </r>
    <r>
      <rPr>
        <b/>
        <sz val="10"/>
        <color theme="1"/>
        <rFont val="Arial"/>
        <family val="2"/>
      </rPr>
      <t>Fórmula Indicador</t>
    </r>
    <r>
      <rPr>
        <sz val="10"/>
        <color theme="1"/>
        <rFont val="Arial"/>
        <family val="2"/>
      </rPr>
      <t>: 1 Programa de Gestión Documental aprobado
Revisadas las evidencias, se observaron las acciones realizadas con el fin de cumplir la meta, teniendo en cuenta que esta actividad no esta programada para el 1 cuatrimestre, se hizo validacion y verificacion de las evidencias, no obstante, no se determinara porcentaje de avance ni reporte en el informe final.
Se recomienda contemplar par la ultima revision, que el PGD se encuentre alineado con el PINAR, tal como lo menciona la actividad</t>
    </r>
  </si>
  <si>
    <r>
      <t xml:space="preserve">En atención a la meta e indicador establecidos e identificados como:
</t>
    </r>
    <r>
      <rPr>
        <b/>
        <sz val="10"/>
        <color theme="1"/>
        <rFont val="Arial"/>
        <family val="2"/>
      </rPr>
      <t>Meta:</t>
    </r>
    <r>
      <rPr>
        <sz val="10"/>
        <color theme="1"/>
        <rFont val="Arial"/>
        <family val="2"/>
      </rPr>
      <t xml:space="preserve"> Una evaluación de los criterios de accesibilidad web
</t>
    </r>
    <r>
      <rPr>
        <b/>
        <sz val="10"/>
        <color theme="1"/>
        <rFont val="Arial"/>
        <family val="2"/>
      </rPr>
      <t>Indicador:</t>
    </r>
    <r>
      <rPr>
        <sz val="10"/>
        <color theme="1"/>
        <rFont val="Arial"/>
        <family val="2"/>
      </rPr>
      <t xml:space="preserve"> Porcentaje de avance de la evaluación sobre los criterios de accesibilidad web
</t>
    </r>
    <r>
      <rPr>
        <b/>
        <sz val="10"/>
        <color theme="1"/>
        <rFont val="Arial"/>
        <family val="2"/>
      </rPr>
      <t>Fórmula Indicador</t>
    </r>
    <r>
      <rPr>
        <sz val="10"/>
        <color theme="1"/>
        <rFont val="Arial"/>
        <family val="2"/>
      </rPr>
      <t>: (No. de acciones realizadas para la  evaluación sobre los criterios de accesibilidad web / No. de acciones programadas para la  evaluación sobre los criterios de accesibilidad web) * 100
Esta actividad no se encuentra programada para este periodo.</t>
    </r>
  </si>
  <si>
    <r>
      <t xml:space="preserve">En atención a la meta e indicador establecidos e identificados como:
</t>
    </r>
    <r>
      <rPr>
        <b/>
        <sz val="10"/>
        <color theme="1"/>
        <rFont val="Arial"/>
        <family val="2"/>
      </rPr>
      <t>Meta:</t>
    </r>
    <r>
      <rPr>
        <sz val="10"/>
        <color theme="1"/>
        <rFont val="Arial"/>
        <family val="2"/>
      </rPr>
      <t xml:space="preserve"> 2 capacitaciones con las dependencias de la SDA
</t>
    </r>
    <r>
      <rPr>
        <b/>
        <sz val="10"/>
        <color theme="1"/>
        <rFont val="Arial"/>
        <family val="2"/>
      </rPr>
      <t>Indicador:</t>
    </r>
    <r>
      <rPr>
        <sz val="10"/>
        <color theme="1"/>
        <rFont val="Arial"/>
        <family val="2"/>
      </rPr>
      <t xml:space="preserve"> Capacitaciones sobre la producción y publicación de documentos accesibles en la sede electronica de la SDA, conforme la Resolución 1519 de 2020
</t>
    </r>
    <r>
      <rPr>
        <b/>
        <sz val="10"/>
        <color theme="1"/>
        <rFont val="Arial"/>
        <family val="2"/>
      </rPr>
      <t>Fórmula Indicador</t>
    </r>
    <r>
      <rPr>
        <sz val="10"/>
        <color theme="1"/>
        <rFont val="Arial"/>
        <family val="2"/>
      </rPr>
      <t>: N° de capacitaciones realizadas / N° de capacitaciones programadas.
Esta actividad no se encuentra programada para este periodo.</t>
    </r>
  </si>
  <si>
    <r>
      <t xml:space="preserve">En atención a la meta e indicador establecidos e identificados como:
</t>
    </r>
    <r>
      <rPr>
        <b/>
        <sz val="10"/>
        <color theme="1"/>
        <rFont val="Arial"/>
        <family val="2"/>
      </rPr>
      <t>Meta:</t>
    </r>
    <r>
      <rPr>
        <sz val="10"/>
        <color theme="1"/>
        <rFont val="Arial"/>
        <family val="2"/>
      </rPr>
      <t xml:space="preserve"> 3 mesas de trabajo con directrices de accesibilidad
</t>
    </r>
    <r>
      <rPr>
        <b/>
        <sz val="10"/>
        <color theme="1"/>
        <rFont val="Arial"/>
        <family val="2"/>
      </rPr>
      <t>Indicador:</t>
    </r>
    <r>
      <rPr>
        <sz val="10"/>
        <color theme="1"/>
        <rFont val="Arial"/>
        <family val="2"/>
      </rPr>
      <t xml:space="preserve"> Porcentaje de sesiones propuestas/ realizadas
</t>
    </r>
    <r>
      <rPr>
        <b/>
        <sz val="10"/>
        <color theme="1"/>
        <rFont val="Arial"/>
        <family val="2"/>
      </rPr>
      <t>Fórmula Indicador</t>
    </r>
    <r>
      <rPr>
        <sz val="10"/>
        <color theme="1"/>
        <rFont val="Arial"/>
        <family val="2"/>
      </rPr>
      <t xml:space="preserve">: (No. De mesas de trabajo realizadas / 3 mesas de trabajo)*100
Una vez, efectuada la revision de las evidencias, se observo mesa de trabajo del 27 de febrero de 2024, donde se abordaron los temas de: 1.Revisión resolución 1519 del 2020
 y 2. Revisión de actividades realizadas por parte de atención al ciudadano en cuanto accesibilidad.
No obstante, se sugiere para proximo monitoreo, cargar dentro de las evidencias la version final del acta reunion toda vez que se encuentra en formato word y el listado de asistencia no se encuentra diligenciado.
En cuanto a la actividad, revisada el acta de reunion y el archivo de excel "excel seguimiento MESA DE TRABAJO ACCESIBILIDAD" correspondiente a las ideas abordadas durante la reunion, no se observo, que se abordara la revision o inclusion del lenguaje indigena, por tanto se recomienda dar seguimiento y cumplimiento a los compromisos reportados e incluir en los temas de revision de las mesas de trabajo las lenguas indigenas
</t>
    </r>
  </si>
  <si>
    <r>
      <t xml:space="preserve">En atención a la meta e indicador establecidos e identificados como:
</t>
    </r>
    <r>
      <rPr>
        <b/>
        <sz val="10"/>
        <color theme="1"/>
        <rFont val="Arial"/>
        <family val="2"/>
      </rPr>
      <t>Meta:</t>
    </r>
    <r>
      <rPr>
        <sz val="10"/>
        <color theme="1"/>
        <rFont val="Arial"/>
        <family val="2"/>
      </rPr>
      <t xml:space="preserve"> Dos (2) seguimientos al cumplimiento de la Resolución 1519 de 2020
</t>
    </r>
    <r>
      <rPr>
        <b/>
        <sz val="10"/>
        <color theme="1"/>
        <rFont val="Arial"/>
        <family val="2"/>
      </rPr>
      <t>Indicador:</t>
    </r>
    <r>
      <rPr>
        <sz val="10"/>
        <color theme="1"/>
        <rFont val="Arial"/>
        <family val="2"/>
      </rPr>
      <t xml:space="preserve"> Seguimiento realizados al cumplimiento de la Resolución 1519 de 2020
</t>
    </r>
    <r>
      <rPr>
        <b/>
        <sz val="10"/>
        <color theme="1"/>
        <rFont val="Arial"/>
        <family val="2"/>
      </rPr>
      <t>Fórmula Indicador</t>
    </r>
    <r>
      <rPr>
        <sz val="10"/>
        <color theme="1"/>
        <rFont val="Arial"/>
        <family val="2"/>
      </rPr>
      <t>: No. de seguimiento realizados a la Resolución 1519 de 2020 / 2 seguimiento programados a la Resolución ) x 100
Una vez se efectuo la revision de las evidencias aportadas, se observo 1 seguimiento a la matriz ITA y gestiones de seguimiento, frente al cumplimiento de la resolucion 1519.</t>
    </r>
  </si>
  <si>
    <r>
      <t xml:space="preserve">En atención a la meta e indicador establecidos e identificados como:
</t>
    </r>
    <r>
      <rPr>
        <b/>
        <sz val="10"/>
        <color theme="1"/>
        <rFont val="Arial"/>
        <family val="2"/>
      </rPr>
      <t>Meta:</t>
    </r>
    <r>
      <rPr>
        <sz val="10"/>
        <color theme="1"/>
        <rFont val="Arial"/>
        <family val="2"/>
      </rPr>
      <t xml:space="preserve"> Un (1) seguimiento bimensual al esquema de publicación de la SDA
</t>
    </r>
    <r>
      <rPr>
        <b/>
        <sz val="10"/>
        <color theme="1"/>
        <rFont val="Arial"/>
        <family val="2"/>
      </rPr>
      <t>Indicador:</t>
    </r>
    <r>
      <rPr>
        <sz val="10"/>
        <color theme="1"/>
        <rFont val="Arial"/>
        <family val="2"/>
      </rPr>
      <t xml:space="preserve"> Seguimientos realizados al cumplimiento del esquema de publicación de la SDA
</t>
    </r>
    <r>
      <rPr>
        <b/>
        <sz val="10"/>
        <color theme="1"/>
        <rFont val="Arial"/>
        <family val="2"/>
      </rPr>
      <t>Fórmula Indicador</t>
    </r>
    <r>
      <rPr>
        <sz val="10"/>
        <color theme="1"/>
        <rFont val="Arial"/>
        <family val="2"/>
      </rPr>
      <t xml:space="preserve">: No. de seguimiento realizados a la ejecución del esquema / 6 seguimientos realizados a la ejecución del esquema ) x 100
Al respecto, se observo 2 seguimientos correspondientes a lo definido en la meta en cuanto al esquema de publicacion de la SDA segun la resolucion 95466 de 2022 y el seguimiento y observaciones identificadas en cada item,  no obstante, no se observo un documento que permita la verificacion la formula del indicador respecto al denominador  toda vez que no es posible identificar actividades o soportes que den cumplimiento a los 6 seguimientos realizados ni a los seguimientos del indicador 
</t>
    </r>
  </si>
  <si>
    <r>
      <t xml:space="preserve">En atención a la meta e indicador establecidos e identificados como:
</t>
    </r>
    <r>
      <rPr>
        <b/>
        <sz val="10"/>
        <color theme="1"/>
        <rFont val="Arial"/>
        <family val="2"/>
      </rPr>
      <t>Meta:</t>
    </r>
    <r>
      <rPr>
        <sz val="10"/>
        <color theme="1"/>
        <rFont val="Arial"/>
        <family val="2"/>
      </rPr>
      <t xml:space="preserve"> Un (1) informe de seguimiento emitido y publicado en la página web de la Entidad.
</t>
    </r>
    <r>
      <rPr>
        <b/>
        <sz val="10"/>
        <color theme="1"/>
        <rFont val="Arial"/>
        <family val="2"/>
      </rPr>
      <t>Indicador:</t>
    </r>
    <r>
      <rPr>
        <sz val="10"/>
        <color theme="1"/>
        <rFont val="Arial"/>
        <family val="2"/>
      </rPr>
      <t xml:space="preserve"> Emisión y publicación del informe de seguimiento
</t>
    </r>
    <r>
      <rPr>
        <b/>
        <sz val="10"/>
        <color theme="1"/>
        <rFont val="Arial"/>
        <family val="2"/>
      </rPr>
      <t>Fórmula Indicador</t>
    </r>
    <r>
      <rPr>
        <sz val="10"/>
        <color theme="1"/>
        <rFont val="Arial"/>
        <family val="2"/>
      </rPr>
      <t>: (# de informes emitidos y publicados 
/ 1) * 100
Se observa cumplimiento de la actividad con la emision del informes de seguimiento a la ley de transparencia 1712 de 2014 , socializado  mediante radicado No. 2024IE82750 del 16 de abril de 2024.
respecto a la sugerencia de la 2 linea, se confirma que a la fecha el documento ya se encuentra publicado en el seccion de transparencia link: https://www.ambientebogota.gov.co/web/transparencia/informes-de-la-oficina-de-control-interno?p_p_id=110_INSTANCE_dQE7lgXxsm6s&amp;p_p_lifecycle=0&amp;p_p_state=normal&amp;p_p_mode=view&amp;p_p_col_id=column-2&amp;p_p_col_count=2&amp;_110_INSTANCE_dQE7lgXxsm6s_struts_action=%2Fdocument_library_display%2Fview_file_entry&amp;_110_INSTANCE_dQE7lgXxsm6s_redirect=https%3A%2F%2Fwww.ambientebogota.gov.co%2Fweb%2Ftransparencia%2Finformes-de-la-oficina-de-control-interno%2F-%2Fdocument_library_display%2FdQE7lgXxsm6s%2Fview%2F6115144%3F_110_INSTANCE_dQE7lgXxsm6s_redirect%3Dhttps%253A%252F%252Fwww.ambientebogota.gov.co%252Fweb%252Ftransparencia%252Finformes-de-la-oficina-de-control-interno%252F-%252Fdocument_library_display%252FdQE7lgXxsm6s%252Fview%252F6028834%253F_110_INSTANCE_dQE7lgXxsm6s_redirect%253Dhttps%25253A%25252F%25252Fwww.ambientebogota.gov.co%25252Fweb%25252Ftransparencia%25252Finformes-de-la-oficina-de-control-interno%25253Fp_p_id%25253D110_INSTANCE_dQE7lgXxsm6s%252526p_p_lifecycle%25253D0%252526p_p_state%25253Dnormal%252526p_p_mode%25253Dview%252526p_p_col_id%25253Dcolumn-2%252526p_p_col_count%25253D2&amp;_110_INSTANCE_dQE7lgXxsm6s_fileEntryId=6670899</t>
    </r>
  </si>
  <si>
    <r>
      <t xml:space="preserve">En atención a la meta e indicador establecidos e identificados como:
</t>
    </r>
    <r>
      <rPr>
        <b/>
        <sz val="10"/>
        <color theme="1"/>
        <rFont val="Arial"/>
        <family val="2"/>
      </rPr>
      <t>Meta:</t>
    </r>
    <r>
      <rPr>
        <sz val="10"/>
        <color theme="1"/>
        <rFont val="Arial"/>
        <family val="2"/>
      </rPr>
      <t xml:space="preserve"> Un (1) informe de seguimiento emitido y publicado en la página web de la Entidad.
</t>
    </r>
    <r>
      <rPr>
        <b/>
        <sz val="10"/>
        <color theme="1"/>
        <rFont val="Arial"/>
        <family val="2"/>
      </rPr>
      <t>Indicador:</t>
    </r>
    <r>
      <rPr>
        <sz val="10"/>
        <color theme="1"/>
        <rFont val="Arial"/>
        <family val="2"/>
      </rPr>
      <t xml:space="preserve"> Emisión y publicación del informe de seguimiento
</t>
    </r>
    <r>
      <rPr>
        <b/>
        <sz val="10"/>
        <color theme="1"/>
        <rFont val="Arial"/>
        <family val="2"/>
      </rPr>
      <t>Fórmula Indicador</t>
    </r>
    <r>
      <rPr>
        <sz val="10"/>
        <color theme="1"/>
        <rFont val="Arial"/>
        <family val="2"/>
      </rPr>
      <t>: (# de informes emitidos y publicados 
/ 1) * 100
Esta actividad no se encuentra programada para este periodo.</t>
    </r>
  </si>
  <si>
    <r>
      <t xml:space="preserve">En atención a la meta e indicador establecidos e identificados como:
</t>
    </r>
    <r>
      <rPr>
        <b/>
        <sz val="10"/>
        <color theme="1"/>
        <rFont val="Arial"/>
        <family val="2"/>
      </rPr>
      <t>Meta:</t>
    </r>
    <r>
      <rPr>
        <sz val="10"/>
        <color theme="1"/>
        <rFont val="Arial"/>
        <family val="2"/>
      </rPr>
      <t xml:space="preserve"> 3 actividades de promoción o divulgación de la sección de transparencia y acceso a la información pública (uno cada cuatrimestre)
</t>
    </r>
    <r>
      <rPr>
        <b/>
        <sz val="10"/>
        <color theme="1"/>
        <rFont val="Arial"/>
        <family val="2"/>
      </rPr>
      <t>Indicador:</t>
    </r>
    <r>
      <rPr>
        <sz val="10"/>
        <color theme="1"/>
        <rFont val="Arial"/>
        <family val="2"/>
      </rPr>
      <t xml:space="preserve"> Divulgación de la sección de transparencia y acceso a la información pública de la sede electrónica de la SDA
</t>
    </r>
    <r>
      <rPr>
        <b/>
        <sz val="10"/>
        <color theme="1"/>
        <rFont val="Arial"/>
        <family val="2"/>
      </rPr>
      <t>Fórmula Indicador</t>
    </r>
    <r>
      <rPr>
        <sz val="10"/>
        <color theme="1"/>
        <rFont val="Arial"/>
        <family val="2"/>
      </rPr>
      <t xml:space="preserve">: No. De actividades de divulgación de la sección de transparencia y acceso a la información pública realizadas / 3 actividades de divulgación de la sección de transparencia y acceso a la información pública
Revisadas las evidencias, se observo el reporte de 1 actividad de promocion y divulgacion de la seccion de transparencia, llevada a cabo en el supercade de suba el pasado 21 de marzo en la feria de la camara de comercio, asi mismo se observo, evidencia fotografica, acta de reunion e informe de divulgacion.
No obstante, no se observaron actividades que permitieran validar el numerador de la formula del indicador respecto a 3 actividades de divulgacion, es decir, conocer si se cuenta con un cronograma de actividades estipulado o es a demanda o es segun invitacion, toda vez que no se observaron documentos asociados a su cumplimiento </t>
    </r>
  </si>
  <si>
    <r>
      <t xml:space="preserve">En atención a la meta e indicador establecidos e identificados como:
</t>
    </r>
    <r>
      <rPr>
        <b/>
        <sz val="10"/>
        <color theme="1"/>
        <rFont val="Arial"/>
        <family val="2"/>
      </rPr>
      <t>Meta:</t>
    </r>
    <r>
      <rPr>
        <sz val="10"/>
        <color theme="1"/>
        <rFont val="Arial"/>
        <family val="2"/>
      </rPr>
      <t xml:space="preserve"> 1 instructivo para la estandarización de los criterios de accesibilidad
</t>
    </r>
    <r>
      <rPr>
        <b/>
        <sz val="10"/>
        <color theme="1"/>
        <rFont val="Arial"/>
        <family val="2"/>
      </rPr>
      <t>Indicador:</t>
    </r>
    <r>
      <rPr>
        <sz val="10"/>
        <color theme="1"/>
        <rFont val="Arial"/>
        <family val="2"/>
      </rPr>
      <t xml:space="preserve"> 100% de avance en la elaboración de un instructivo para la estandarización de los criterios de accesibilidad en la producción documental
</t>
    </r>
    <r>
      <rPr>
        <b/>
        <sz val="10"/>
        <color theme="1"/>
        <rFont val="Arial"/>
        <family val="2"/>
      </rPr>
      <t>Fórmula Indicador</t>
    </r>
    <r>
      <rPr>
        <sz val="10"/>
        <color theme="1"/>
        <rFont val="Arial"/>
        <family val="2"/>
      </rPr>
      <t>: No. De estrategias de contenido o alternativas de solución para mejorar el posicionamiento de la sede electrónica y de las plataformas virtuales de la DPSIA
Esta actividad no se encuentra programada para este periodo.</t>
    </r>
  </si>
  <si>
    <r>
      <t xml:space="preserve">En atención a la meta e indicador establecidos e identificados como:
</t>
    </r>
    <r>
      <rPr>
        <b/>
        <sz val="10"/>
        <color theme="1"/>
        <rFont val="Arial"/>
        <family val="2"/>
      </rPr>
      <t>Meta:</t>
    </r>
    <r>
      <rPr>
        <sz val="10"/>
        <color theme="1"/>
        <rFont val="Arial"/>
        <family val="2"/>
      </rPr>
      <t xml:space="preserve"> Actualizar los indicadores ambientales dispuestos en el Observatorio Ambiental de Bogotá-OAB
</t>
    </r>
    <r>
      <rPr>
        <b/>
        <sz val="10"/>
        <color theme="1"/>
        <rFont val="Arial"/>
        <family val="2"/>
      </rPr>
      <t>Indicador:</t>
    </r>
    <r>
      <rPr>
        <sz val="10"/>
        <color theme="1"/>
        <rFont val="Arial"/>
        <family val="2"/>
      </rPr>
      <t xml:space="preserve"> Alcanzar un nivel de actualización de 98% del OAB al finalizar la vigencia 2024.
</t>
    </r>
    <r>
      <rPr>
        <b/>
        <sz val="10"/>
        <color theme="1"/>
        <rFont val="Arial"/>
        <family val="2"/>
      </rPr>
      <t>Fórmula Indicador</t>
    </r>
    <r>
      <rPr>
        <sz val="10"/>
        <color theme="1"/>
        <rFont val="Arial"/>
        <family val="2"/>
      </rPr>
      <t xml:space="preserve">: (No. de indicadores actualizados / No. total de indicadores que requieren actualización, según su periodicidad de medición ) x 100
De conformidad con la información suministrada por la primera línea de defensa y los soportes evidenciados en el siguiente link: https://n9.cl/dvmwr, se observó que la OAC ha realizado la actualizacion de 158 indicadores ambientales dispuestos en el Observatorio Ambiental de Bogotá-OAB de 181, lo cual indica que se ha avanzado en un 87% de la meta total, aunque la programación para el primer cuatrimestre era del 33,33% 
</t>
    </r>
    <r>
      <rPr>
        <b/>
        <sz val="10"/>
        <color theme="1"/>
        <rFont val="Arial"/>
        <family val="2"/>
      </rPr>
      <t>Se evidenció una sobre ejecución respecto a la meta establecida para el cuatrimestre y la vigencia,</t>
    </r>
    <r>
      <rPr>
        <sz val="10"/>
        <color theme="1"/>
        <rFont val="Arial"/>
        <family val="2"/>
      </rPr>
      <t xml:space="preserve">  se recomienda al proceso, evaluar la necesidad de  reformular la actividad y fortalecer el esquema de planeación frente a las actividades definidas y su alineación efectiva con la gestión operativa  del proceso.</t>
    </r>
  </si>
  <si>
    <r>
      <t xml:space="preserve">En atención a la meta e indicador establecidos e identificados como:
</t>
    </r>
    <r>
      <rPr>
        <b/>
        <sz val="10"/>
        <color theme="1"/>
        <rFont val="Arial"/>
        <family val="2"/>
      </rPr>
      <t>Meta</t>
    </r>
    <r>
      <rPr>
        <sz val="10"/>
        <color theme="1"/>
        <rFont val="Arial"/>
        <family val="2"/>
      </rPr>
      <t xml:space="preserve">: 100% de los informes normados sobre gestión y estado de recursos normados elaborados
</t>
    </r>
    <r>
      <rPr>
        <b/>
        <sz val="10"/>
        <color theme="1"/>
        <rFont val="Arial"/>
        <family val="2"/>
      </rPr>
      <t>Indicador:</t>
    </r>
    <r>
      <rPr>
        <sz val="10"/>
        <color theme="1"/>
        <rFont val="Arial"/>
        <family val="2"/>
      </rPr>
      <t xml:space="preserve"> Porcentaje de elaboración de informes normados de gestión, el estado y calidad de los recursos naturales
</t>
    </r>
    <r>
      <rPr>
        <b/>
        <sz val="10"/>
        <color theme="1"/>
        <rFont val="Arial"/>
        <family val="2"/>
      </rPr>
      <t>Fórmula Indicado</t>
    </r>
    <r>
      <rPr>
        <sz val="10"/>
        <color theme="1"/>
        <rFont val="Arial"/>
        <family val="2"/>
      </rPr>
      <t xml:space="preserve">r: (No. de informes normados elaborados / 5 informes requeridos por normativa y disposición distrital (Acuerdo 067/02, Bogotá Cómo Vamos, Matriz de indicadores de ciudad, ICAU, ODS) x 100
De conformidad con la información suministrada por la primera línea de defensa y los soportes evidenciados en el siguiente link: https://n9.cl/3neebk, se observó que la OAC elaboró y envió los informes reglamentarios (Acuerdo 067/02, Bogotá Cómo Vamos, Matriz de indicadores de ciudad, ICAU, ODS) que rinden cuenta sobre la gestión de la administración Distrital, el estado y calidad de los recursos naturales, en el primer cuatrimestre de la vigencia 2024.
La actividad estaba programada para ser cumplida en un 50% en el primer cuatrimestre pero se cumplió en un 100% de la programación total.
</t>
    </r>
    <r>
      <rPr>
        <b/>
        <sz val="10"/>
        <color theme="1"/>
        <rFont val="Arial"/>
        <family val="2"/>
      </rPr>
      <t>Se evidenció una sobre ejecución respecto a la meta establecida para el cuatrimestre y la vigencia</t>
    </r>
    <r>
      <rPr>
        <sz val="10"/>
        <color theme="1"/>
        <rFont val="Arial"/>
        <family val="2"/>
      </rPr>
      <t>,  se recomienda al proceso, evaluar la necesidad de  reformular la actividad y fortalecer el esquema de planeación frente a las actividades definidas y su alineación efectiva con la gestión operativa  del proceso.</t>
    </r>
  </si>
  <si>
    <r>
      <t xml:space="preserve">En atención a la meta e indicador establecidos e identificados como:
</t>
    </r>
    <r>
      <rPr>
        <b/>
        <sz val="10"/>
        <color theme="1"/>
        <rFont val="Arial"/>
        <family val="2"/>
      </rPr>
      <t>Meta:</t>
    </r>
    <r>
      <rPr>
        <sz val="10"/>
        <color theme="1"/>
        <rFont val="Arial"/>
        <family val="2"/>
      </rPr>
      <t xml:space="preserve"> 100% de los PQRSF que ingresan a la entidad con seguimiento semanal.
Un (1) informe mensual de la gestión y a la atención de las PQRSF realizado y publicado. 
</t>
    </r>
    <r>
      <rPr>
        <b/>
        <sz val="10"/>
        <color theme="1"/>
        <rFont val="Arial"/>
        <family val="2"/>
      </rPr>
      <t>Indicador:</t>
    </r>
    <r>
      <rPr>
        <sz val="10"/>
        <color theme="1"/>
        <rFont val="Arial"/>
        <family val="2"/>
      </rPr>
      <t xml:space="preserve"> Porcentaje de PQRSF con seguimiento semestral realizado 
Realización del informe mensual de seguimiento a la atención de PQRSF
</t>
    </r>
    <r>
      <rPr>
        <b/>
        <sz val="10"/>
        <color theme="1"/>
        <rFont val="Arial"/>
        <family val="2"/>
      </rPr>
      <t>Fórmula Indicador</t>
    </r>
    <r>
      <rPr>
        <sz val="10"/>
        <color theme="1"/>
        <rFont val="Arial"/>
        <family val="2"/>
      </rPr>
      <t>: (No. de PQRSF con seguimiento a la oportunidad de respuesta / No. total de PQRSF ingresadas a la entidad) x 100
No. de informes mensuales de seguimiento a la atención de PQRSF, durante la vigencia 2024.
Se observó, la realización del  seguimiento a la oportunidad de las PQRS  que ingresan a través de los diferentes canales de atención de la SDA, y se efectuó un informe de evaluación mensual de la oportunidad de respuesta, teniendo en cuenta los plazos establecidos en la Ley 1755 de 2015, hasta marzo de 2024,  faltando publicar el de abril de 2024, conforme a lo verificado en el enlace https://www.ambientebogota.gov.co/es/web/transparencia/informe-de-pqrs/-/document_library_display/6nLwHuCsY1JF/view/6380600,  así mismo, en el repositorio https://drive.google.com/drive/u/0/folders/1M7za1R-ht_hBBJVsjjhJpIjrVnE7h3hM de DPSIA, sólo se encuentran disponibles los informes de enero y febrero de 2024 y finalmente, en ninguno de los enlaces mencionados, se observaron las alertas necesarias realizadas conforme se señalado en la actividad. Por lo expuesto, dado que sólo se evidenciaron 2 de 4 informes mensuales, se evidencia un cumplimiento parcial del 25%.</t>
    </r>
  </si>
  <si>
    <r>
      <t xml:space="preserve">En atención a la meta e indicador establecidos e identificados como:
</t>
    </r>
    <r>
      <rPr>
        <b/>
        <sz val="10"/>
        <color theme="1"/>
        <rFont val="Arial"/>
        <family val="2"/>
      </rPr>
      <t>Meta:</t>
    </r>
    <r>
      <rPr>
        <sz val="10"/>
        <color theme="1"/>
        <rFont val="Arial"/>
        <family val="2"/>
      </rPr>
      <t xml:space="preserve"> 30 entrenamientos para el personal de servicio al ciudadano y correspondencia.
</t>
    </r>
    <r>
      <rPr>
        <b/>
        <sz val="10"/>
        <color theme="1"/>
        <rFont val="Arial"/>
        <family val="2"/>
      </rPr>
      <t>Indicador:</t>
    </r>
    <r>
      <rPr>
        <sz val="10"/>
        <color theme="1"/>
        <rFont val="Arial"/>
        <family val="2"/>
      </rPr>
      <t xml:space="preserve"> Cumplimiento del número de entrenamientos al personal de servicio a la ciudadanía
</t>
    </r>
    <r>
      <rPr>
        <b/>
        <sz val="10"/>
        <color theme="1"/>
        <rFont val="Arial"/>
        <family val="2"/>
      </rPr>
      <t>Fórmula Indicador</t>
    </r>
    <r>
      <rPr>
        <sz val="10"/>
        <color theme="1"/>
        <rFont val="Arial"/>
        <family val="2"/>
      </rPr>
      <t xml:space="preserve">: No. de entrenamientos realizados durante la vigencia 2024
De acuerdo con lo reportado por la primera y segunda línea de defensa, para esta actividad, el proceso indicó que realizó “7 entrenamientos periódicos en temas relacionados con la misionalidad de la entidad y temas relacionados con servicio a la ciudadanía, así: Digiturno, socialización del procedimiento "Canales de Atención y Gestión PQRSF", protocolos de atención, normativas”. No obstante, al revisar los soportes aportados, se evidencian 9 soportes relacionados con actividades de capacitación y socialización, correspondientes a los meses de enero, febrero y marzo, reflejando diferencias frente al reporte de la primera línea y segunda línea realizados, así mismo, teniendo en cuenta que se trata de un seguimiento cuatrimestral, no se evidencian soportes frente a las actividades desarrolladas durante el mes de abril.  Teniendo en cuenta que el indicador corresponde a No. de entrenamientos realizados durante la vigencia 2024,  y que la meta corresponde a realizar 30 entrenamientos durante la vigencia, se determina un cumplimiento  para el primer cuatrimestre de 2024, corresponde al  27% . </t>
    </r>
  </si>
  <si>
    <r>
      <t xml:space="preserve">En atención a la meta e indicador establecidos e identificados como:
</t>
    </r>
    <r>
      <rPr>
        <b/>
        <sz val="10"/>
        <color theme="1"/>
        <rFont val="Arial"/>
        <family val="2"/>
      </rPr>
      <t>Meta:</t>
    </r>
    <r>
      <rPr>
        <sz val="10"/>
        <color theme="1"/>
        <rFont val="Arial"/>
        <family val="2"/>
      </rPr>
      <t xml:space="preserve"> Implementar el 90% de las acciones propuestas por el modelo de servicio de la SDA, a diciembre de 2024
</t>
    </r>
    <r>
      <rPr>
        <b/>
        <sz val="10"/>
        <color theme="1"/>
        <rFont val="Arial"/>
        <family val="2"/>
      </rPr>
      <t>Indicador: Porcentaje de implementación del modelo de servicio al ciudadano para la SDA</t>
    </r>
    <r>
      <rPr>
        <sz val="10"/>
        <color theme="1"/>
        <rFont val="Arial"/>
        <family val="2"/>
      </rPr>
      <t xml:space="preserve"> 
</t>
    </r>
    <r>
      <rPr>
        <b/>
        <sz val="10"/>
        <color theme="1"/>
        <rFont val="Arial"/>
        <family val="2"/>
      </rPr>
      <t>Fórmula Indicador</t>
    </r>
    <r>
      <rPr>
        <sz val="10"/>
        <color theme="1"/>
        <rFont val="Arial"/>
        <family val="2"/>
      </rPr>
      <t>: (No. De actividades implementadas del  modelo de servicio de la SDA / No. De actividades programadas del modelo de servicio de la SDA conforme al plan de acción para la vigencia 2024) x 100
Se han documentado acciones del modelo de servicio al ciudadano para la SDA, acorde a los lineamientos dados por la Secretaria General, como las siguientes señaladas por la Primera y Segunda Líneas de Defensa: “a. Implementación y aplicación de encuestas de percepción ciudadana en el canal presencial, telefónico y virtual, evidenciando el grado de satisfacción sobre la atención prestada en la sala y los diferentes puntos de atención, b. Implementación de estrategias para el fortalecimiento de los canales de atención telefónico y virtual con el fin de garantizar el servicio  y brindar el acceso a los tramites y servicios ofrecidos por la Entidad, así mismo aumentando el número de atenciones respecto a la vigencia anterior, c. Seguimiento y control de indicadores de gestión mensualmente, d. Entrenamientos y cualificación a los servidores de manera constante y periódica, e. Incentivos a los agentes de servicio, así como, retroalimentación de la calidad del servicio, f. Asistencia y participación en ferias de servicio y g. Infraestructura adecuada para la prestación del servicio contando con la señalización de sala principal en lengua de señas, braille, etnia wayu, idioma inglés”.  Al respecto , se aportó un archivo excel, en el que se incluyen treinta y cinco (35) acciones compuestas además por ochenta y cinco (85) actividades,  el mencionado archivo está disponible en los siguientes enlaces, de la Primera y Segunda Líneas de Defensa, respectivamente: https://drive.google.com/drive/u/0/folders/1LRMiDRmrtKy4hcAvhbGuyTaGHb5H3jm6  y https://drive.google.com/drive/u/0/folders/1aVW66g2UoL5EMFaT1jZsvrTPVXYASTsa; no obstante, frente a las acciones y actividades descritas en el archivo mencionado, el proceso no aportó ningún soporte o evidencia que permitiera efectivamente verificar la ejecución y/o implementación de las acciones allí contenidas. Así mismo, teniendo en cuenta que el indicador corresponde a (No. De actividades implementadas del modelo de servicio de la SDA / No. De actividades programadas del modelo de servicio de la SDA conforme al plan de acción para la vigencia 2024) x 100, y dado que la matriz de excel no relaciona registro de porcentajes de avance o ejecución, fechas de inicio o finalización, productos asociados o soportes de las actividades realizadas durante el periodo comprendido entre enero y abril de 2024 no es posible determinar su nivel de avance y ejecución. 
Finalmente, es importante mencionar que respecto a esta actividad desde la vigencia 2022 e incluso en la vigencia 2023, se hizo reiterativa la recomendación de “fortalecer los mecanismos de autocontrol que permitan contar con la evidencia suficiente respecto a la implementación del modelo de servicio al ciudadano para la entidad”, la cual además fue comunicada mediante los radicados 2023IE08129 del 16 de enero de 2023 correspondiente al Seguimiento a las Acciones del Plan Anticorrupción y de Atención al Ciudadano (PAAC) y Mapa de Riesgos Institucional (Corrupción y Gestión) / Tercer Cuatrimestre 2022, y el radicado 2023IE107483 del 15 de mayo de 2023, correspondiente al  Seguimiento a las Acciones de PAAC / Programa de Transparencia y Ética Pública (Componentes, Mapa de Riesgos y Reporte Aplicativo SUIT) / Primer Cuatrimestre 2023. Sin embargo, a la fecha (mayo de 2024), el proceso, continua sin tomar medidas, que permitan determinar el nivel de avance e implementación del Modelo del Servicio al Ciudadano, denotando debilidades de autocontrol frente a las acciones de monitoreo y seguimiento a las recomendaciones comunicadas por esta oficina.</t>
    </r>
  </si>
  <si>
    <r>
      <t xml:space="preserve">En atención a la meta e indicador establecidos e identificados como:
</t>
    </r>
    <r>
      <rPr>
        <b/>
        <sz val="10"/>
        <color theme="1"/>
        <rFont val="Arial"/>
        <family val="2"/>
      </rPr>
      <t>Meta:</t>
    </r>
    <r>
      <rPr>
        <sz val="10"/>
        <color theme="1"/>
        <rFont val="Arial"/>
        <family val="2"/>
      </rPr>
      <t xml:space="preserve"> Mantener un 94% de satisfacción de atención en la sala de Servicio a la Ciudadanía y vía telefónica y presencial, promedio cuatrimestral
</t>
    </r>
    <r>
      <rPr>
        <b/>
        <sz val="10"/>
        <color theme="1"/>
        <rFont val="Arial"/>
        <family val="2"/>
      </rPr>
      <t>Indicador:</t>
    </r>
    <r>
      <rPr>
        <sz val="10"/>
        <color theme="1"/>
        <rFont val="Arial"/>
        <family val="2"/>
      </rPr>
      <t xml:space="preserve"> Porcentaje de satisfacción de atención en la sala de Servicio a la Ciudadanía y vía telefónica de la SDA
</t>
    </r>
    <r>
      <rPr>
        <b/>
        <sz val="10"/>
        <color theme="1"/>
        <rFont val="Arial"/>
        <family val="2"/>
      </rPr>
      <t>Fórmula Indicador</t>
    </r>
    <r>
      <rPr>
        <sz val="10"/>
        <color theme="1"/>
        <rFont val="Arial"/>
        <family val="2"/>
      </rPr>
      <t>: (Sumatoria de los resultados de satisfacción de los usuarios encuestados / No. total de encuestas diligenciadas por los ciudadanos) x 100
Se observó que se midió el porcentaje de satisfacción del servicio prestado por el grupo servicio a la ciudadanía, mediante la aplicación de una encuesta de percepción a  los usuarios atendidos por los canales presencial y telefónico de la SDA, en los meses de enero, febrero y marzo de 2024, faltando la medición del mes de abril de 2024, conforme a los documentos que se encuentran en el siguiente enlace https://drive.google.com/drive/u/0/folders/1L6wA3Ksgecj0E-PrIowvEj2AEp5PSgvs, razón por la cual se evidenció un cumplimiento del 25% para el cuatrimestre.</t>
    </r>
  </si>
  <si>
    <r>
      <t xml:space="preserve">En atención a la meta e indicador establecidos e identificados como:
</t>
    </r>
    <r>
      <rPr>
        <b/>
        <sz val="10"/>
        <color theme="1"/>
        <rFont val="Arial"/>
        <family val="2"/>
      </rPr>
      <t>Meta:</t>
    </r>
    <r>
      <rPr>
        <sz val="10"/>
        <color theme="1"/>
        <rFont val="Arial"/>
        <family val="2"/>
      </rPr>
      <t xml:space="preserve"> Atender el 100% de las solicitudes reiteradas allegadas al defensor del Ciudadano
</t>
    </r>
    <r>
      <rPr>
        <b/>
        <sz val="10"/>
        <color theme="1"/>
        <rFont val="Arial"/>
        <family val="2"/>
      </rPr>
      <t>Indicador:</t>
    </r>
    <r>
      <rPr>
        <sz val="10"/>
        <color theme="1"/>
        <rFont val="Arial"/>
        <family val="2"/>
      </rPr>
      <t xml:space="preserve"> Porcentaje de atención de las solicitudes reiteradas allegadas al defensor del Ciudadano
</t>
    </r>
    <r>
      <rPr>
        <b/>
        <sz val="10"/>
        <color theme="1"/>
        <rFont val="Arial"/>
        <family val="2"/>
      </rPr>
      <t>Fórmula Indicador</t>
    </r>
    <r>
      <rPr>
        <sz val="10"/>
        <color theme="1"/>
        <rFont val="Arial"/>
        <family val="2"/>
      </rPr>
      <t>: (No. de respuestas atendidas efectivamente por el defensor ciudadano  / No.de solicitudes recibidas por el defensor del ciudadano de la SDA) x 100
Se observó que, se ha dado respuesta oportuna y de fondo a las solicitudes reiteradas o allegadas al Defensor del Ciudadano de la SDA, conforme a los informes de seguimiento de este tema correspondientes a los meses de enero y febrero de 2024, publicados en el enlace: https://drive.google.com/drive/u/0/folders/1Bk2TTeb0ogAfX1Qg8qy3SfP7E9zS50iq.
Teniendo en cuenta que no se aportaron los informes de seguimiento de marzo y abril de 2024, se evidenció un nivel de cumplimiento del 17%. Respecto a los informes aportados, se recomienda incluir un flujo de revisión y aprobación dentro de los mismos, con el fin de determinar que los que se encuentran adjuntos corresponden a documentos finales aprobados por el rol de Defensor del Ciudadano.</t>
    </r>
  </si>
  <si>
    <r>
      <t xml:space="preserve">En atención a la meta e indicador establecidos e identificados como:
</t>
    </r>
    <r>
      <rPr>
        <b/>
        <sz val="10"/>
        <color theme="1"/>
        <rFont val="Arial"/>
        <family val="2"/>
      </rPr>
      <t>Meta:</t>
    </r>
    <r>
      <rPr>
        <sz val="10"/>
        <color theme="1"/>
        <rFont val="Arial"/>
        <family val="2"/>
      </rPr>
      <t xml:space="preserve"> Mantener actualizado el 100% de la información disponible en la plataforma de Datos Abiertos Bogotá, asegurándose de que cada conjunto de datos se encuentre en su última versión
</t>
    </r>
    <r>
      <rPr>
        <b/>
        <sz val="10"/>
        <color theme="1"/>
        <rFont val="Arial"/>
        <family val="2"/>
      </rPr>
      <t>Indicador:</t>
    </r>
    <r>
      <rPr>
        <sz val="10"/>
        <color theme="1"/>
        <rFont val="Arial"/>
        <family val="2"/>
      </rPr>
      <t xml:space="preserve"> Porcentaje de objetos geográficos  actualizados en su última versión que ofrece la SDA en la plataforma Distrital.
</t>
    </r>
    <r>
      <rPr>
        <b/>
        <sz val="10"/>
        <color theme="1"/>
        <rFont val="Arial"/>
        <family val="2"/>
      </rPr>
      <t>Fórmula Indicador</t>
    </r>
    <r>
      <rPr>
        <sz val="10"/>
        <color theme="1"/>
        <rFont val="Arial"/>
        <family val="2"/>
      </rPr>
      <t xml:space="preserve">: (Número de objetos geográficos en su última versión / 54 Objetos geográfico totales)*100
</t>
    </r>
    <r>
      <rPr>
        <b/>
        <sz val="10"/>
        <color theme="1"/>
        <rFont val="Arial"/>
        <family val="2"/>
      </rPr>
      <t>La actividad no está programada para realizar en este cuatrimestre, sino en el segundo y tercer cuatrimestre de la vigencia 2024,</t>
    </r>
    <r>
      <rPr>
        <sz val="10"/>
        <color theme="1"/>
        <rFont val="Arial"/>
        <family val="2"/>
      </rPr>
      <t xml:space="preserve"> no obstante, se informó por la Primera Linea de Defensa que "Se realizó mantenimiento y actualización de 7 objetos geográficos en datos abiertos en la plataforma distrital "Datos abiertos Bogotá" https://datosabiertos.bogota.gov.co/ y reportó un avance del 13%.
Se realizó parte de la actividad de: "Realizar mantenimiento y actualización de los datos abiertos en la plataforma distrital "Datos abiertos Bogotá" https://datosabiertos.bogota.gov.co/"
En el siguiente enlace: https://drive.google.com/drive/u/0/folders/1gs_i-F9EbBHd_YcqcMn8wXgqJrsO1w6m, se aportó como evidencia lo siguiente: 1. Un reporte de Datos Abiertos Bogotá_ Primer cuatrenio 2024 y 2.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el avance de la actividad es del 13%. Se recomienda, estudiar la posibilidad de fusionar esta actividad con la 5.2.2, por su similitud.</t>
    </r>
  </si>
  <si>
    <r>
      <t xml:space="preserve">En atención a la meta e indicador establecidos e identificados como:
</t>
    </r>
    <r>
      <rPr>
        <b/>
        <sz val="10"/>
        <color theme="1"/>
        <rFont val="Arial"/>
        <family val="2"/>
      </rPr>
      <t>Meta:</t>
    </r>
    <r>
      <rPr>
        <sz val="10"/>
        <color theme="1"/>
        <rFont val="Arial"/>
        <family val="2"/>
      </rPr>
      <t xml:space="preserve"> Doce (12) seguimientos de cumplimiento de línea de comunicación externa del plan de comunicaciones de la vigencia 2024 realizados
</t>
    </r>
    <r>
      <rPr>
        <b/>
        <sz val="10"/>
        <color theme="1"/>
        <rFont val="Arial"/>
        <family val="2"/>
      </rPr>
      <t>Indicador:</t>
    </r>
    <r>
      <rPr>
        <sz val="10"/>
        <color theme="1"/>
        <rFont val="Arial"/>
        <family val="2"/>
      </rPr>
      <t xml:space="preserve"> Seguimiento al cumplimiento de línea de comunicación externa del plan de comunicaciones de la vigencia 2024
</t>
    </r>
    <r>
      <rPr>
        <b/>
        <sz val="10"/>
        <color theme="1"/>
        <rFont val="Arial"/>
        <family val="2"/>
      </rPr>
      <t>Fórmula Indicador</t>
    </r>
    <r>
      <rPr>
        <sz val="10"/>
        <color theme="1"/>
        <rFont val="Arial"/>
        <family val="2"/>
      </rPr>
      <t>: No. de seguimientos al cumplimiento de línea de comunicación externa del plan de comunicaciones de la vigencia 2024
Se informó, en resumen, por la Primera Linea de Defensa que "Se reporta enero, febrero, marzo y que el reporte de abril se hará en el próximo informe, debido a que el corte es a 30 de abril de 2024 y comunicó el total de las actividades realizadas en cada linea de comunicación: 1.  Organizacional e interna: Carteleras digitales, Correo institucional y Fondos de pantalla y  2. Externa e informativa: Comunicados de prensa y notas, Convocatoria a medios, Redes Sociales, Página Web, Piezas gráficas, Material audiovisual, Campañas, eventos y celebraciones.
Se reportó  el avance del 25 %
Se realizó parte de la actividad  de "Entregar información sobre la gestión institucional en lenguaje claro, a través de los canales de comunicación externa, conforme al plan de comunicaciones de la SDA para la vigencia 2024 y las politicas de operación del procedimiento interno del proceso de comunicaciones".
En el siguiente enlace: https://drive.google.com/drive/u/0/folders/1E0rAb_8mpx29299Wmj1QSPnkvhT_CxgA, se aportó como evidencia, lo siguiente:  el reporte de enero, febrero y marzo de 2024, del plan de comunicaciones de 2024
Por lo anterior, el avance de la actividad es del  25%, debido a que no se reportó el mes de abril de 2024, ni el plan de comunicaciones de la entidad de la vigencia 2024.
Se recomienda: 
1.  Realizar el  reporte del último mes del cuatrimestre  y entregarlo con corte al último dia posible de ese mes. Esto aumentará el índice de cumplimiento de la actividad y permitirá una mejor evaluación de los resultados obtenidos. 
2. Aportar como evidencia el Plan de Comunicaciones de la SDA de la vigencia 2024, para facilitar el seguimiento por la Segunda y Tercera Lineas de Defensa</t>
    </r>
  </si>
  <si>
    <r>
      <t xml:space="preserve">En atención a la meta e indicador establecidos e identificados como:
</t>
    </r>
    <r>
      <rPr>
        <b/>
        <sz val="10"/>
        <color theme="1"/>
        <rFont val="Arial"/>
        <family val="2"/>
      </rPr>
      <t>Meta:</t>
    </r>
    <r>
      <rPr>
        <sz val="10"/>
        <color theme="1"/>
        <rFont val="Arial"/>
        <family val="2"/>
      </rPr>
      <t xml:space="preserve"> Publicar 8 nuevos objetos geográficos al conjunto de datos de la SDA publicados en la plataforma de Datos Abiertos Bogotá.
</t>
    </r>
    <r>
      <rPr>
        <b/>
        <sz val="10"/>
        <color theme="1"/>
        <rFont val="Arial"/>
        <family val="2"/>
      </rPr>
      <t>Indicador:</t>
    </r>
    <r>
      <rPr>
        <sz val="10"/>
        <color theme="1"/>
        <rFont val="Arial"/>
        <family val="2"/>
      </rPr>
      <t xml:space="preserve"> Porcentaje de objetos geográficos  publicados como nuevo en las plataformas de IDECA
</t>
    </r>
    <r>
      <rPr>
        <b/>
        <sz val="10"/>
        <color theme="1"/>
        <rFont val="Arial"/>
        <family val="2"/>
      </rPr>
      <t>Fórmula Indicador</t>
    </r>
    <r>
      <rPr>
        <sz val="10"/>
        <color theme="1"/>
        <rFont val="Arial"/>
        <family val="2"/>
      </rPr>
      <t xml:space="preserve">: (Número de objetos geográficos publicados como nuevos/ 8)*100
</t>
    </r>
    <r>
      <rPr>
        <b/>
        <sz val="10"/>
        <color theme="1"/>
        <rFont val="Arial"/>
        <family val="2"/>
      </rPr>
      <t>La actividad no está programada para realizar en este cuatrimestre</t>
    </r>
    <r>
      <rPr>
        <sz val="10"/>
        <color theme="1"/>
        <rFont val="Arial"/>
        <family val="2"/>
      </rPr>
      <t>, no obstante, se informó por la Primera Linea de Defensa que "3 nuevos objetos geográficos entre febrero y marzo 2024" y "Reunión con el equipo técnico de Ideca para socilizar la propuesta del plan de trabajo del 2024"
Se reportó  el avance del 38 %.
Se realizó parte de la actividad de "Fortalecer la base de datos geoespaciales en los portales de IDECA mediante la publicación regular de nuevos objetos geográficos".
En el siguiente enlace: https://drive.google.com/drive/u/0/folders/1gs_i-F9EbBHd_YcqcMn8wXgqJrsO1w6m, se aportó como evidencia: Pantallazo de página de datos abiertos bogotá y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teniendo en cuenta que se han completado 3 de los 8 objetos geográficos programados para el año. Esto significa que cada objeto geográfico representa un valor porcentual del 12.5%, el avance de la actividad es del 38%
Se recomienda estudiar la posibilidad de fusionar esta actividad con la 5.1.1, por su similitud.</t>
    </r>
  </si>
  <si>
    <r>
      <t xml:space="preserve">En atención a la meta e indicador establecidos e identificados como:
</t>
    </r>
    <r>
      <rPr>
        <b/>
        <sz val="10"/>
        <color theme="1"/>
        <rFont val="Arial"/>
        <family val="2"/>
      </rPr>
      <t>Meta:</t>
    </r>
    <r>
      <rPr>
        <sz val="10"/>
        <color theme="1"/>
        <rFont val="Arial"/>
        <family val="2"/>
      </rPr>
      <t xml:space="preserve"> 4 revisiones bimensuales de los servicios web geográficos en la plataforma de Datos Abiertos Bogotá para identificar posibles problemas, optimizar el rendimiento y garantizar la accesibilidad y calidad de los datos geográficos.
</t>
    </r>
    <r>
      <rPr>
        <b/>
        <sz val="10"/>
        <color theme="1"/>
        <rFont val="Arial"/>
        <family val="2"/>
      </rPr>
      <t>Indicador:</t>
    </r>
    <r>
      <rPr>
        <sz val="10"/>
        <color theme="1"/>
        <rFont val="Arial"/>
        <family val="2"/>
      </rPr>
      <t xml:space="preserve"> Porcentaje de revisiones de los servicios web geográficos optimizados y sin interrupciones después de cada revisión bimensual.
</t>
    </r>
    <r>
      <rPr>
        <b/>
        <sz val="10"/>
        <color theme="1"/>
        <rFont val="Arial"/>
        <family val="2"/>
      </rPr>
      <t>Fórmula Indicador</t>
    </r>
    <r>
      <rPr>
        <sz val="10"/>
        <color theme="1"/>
        <rFont val="Arial"/>
        <family val="2"/>
      </rPr>
      <t xml:space="preserve">: (No. de revisiones de los servicios web geográficos en la plataforma de Datos Abiertos Bogotá realizadas / 4 reuniones bimensuales)*100
</t>
    </r>
    <r>
      <rPr>
        <b/>
        <sz val="10"/>
        <color theme="1"/>
        <rFont val="Arial"/>
        <family val="2"/>
      </rPr>
      <t>La actividad no está programada para realizar en este cuatrimestr</t>
    </r>
    <r>
      <rPr>
        <sz val="10"/>
        <color theme="1"/>
        <rFont val="Arial"/>
        <family val="2"/>
      </rPr>
      <t>e, no obstante, se informó por la Primera Linea de Defensa que "Se realizó una revisión bimensual  de los servicios web geográficos en la plataforma de Datos Abiertos Bogotá para identificar posibles problemas, optimizar el rendimiento y garantizar la accesibilidad y calidad de los datos geográficos, en la plataforma de Datos Abiertos Bogotá, mediante reunión con el equipo técnico".
Se reportó  el avance del 25 %
Se efectuó parte de la actividad de "Realizar revisiones bimensuales  de los servicios web geográficos en la plataforma de Datos Abiertos Bogotá para identificar posibles problemas, optimizar el rendimiento y garantizar la accesibilidad y calidad de los datos geográficos, en la plataforma de Datos Abiertos Bogotá".
En el siguiente enlace: https://drive.google.com/drive/u/0/folders/1gs_i-F9EbBHd_YcqcMn8wXgqJrsO1w6m, se aportó como evidencia: Pantallazo página de datos abiertos bogotá y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el avance de la actividad es del 25% porque en la meta están planeadas cuatro reuniones en el año y de ellas se ha realizado una.
Se recomienda ajustar el verbo rector de la actividad, de la meta, del nombre del indicador, y de la fórmula del indicador, a reuniones bimestrales, debido a que es la intención de la Dirección de Planeación y Sistemas de Información Ambiental, teniendo en cuenta que bimestral es cada dos meses y bimensual, es dos veces al mes. Igualmente,  estudiar la posibilidad de ajustar la meta, debido a que serían 6 reuniones bimestrales al año.</t>
    </r>
  </si>
  <si>
    <r>
      <t xml:space="preserve">En atención a la meta e indicador establecidos e identificados como:
</t>
    </r>
    <r>
      <rPr>
        <b/>
        <sz val="10"/>
        <color theme="1"/>
        <rFont val="Arial"/>
        <family val="2"/>
      </rPr>
      <t>Meta:</t>
    </r>
    <r>
      <rPr>
        <sz val="10"/>
        <color theme="1"/>
        <rFont val="Arial"/>
        <family val="2"/>
      </rPr>
      <t xml:space="preserve"> 100% de ejecución de los espacios y escenarios de participación programados en el 2024
</t>
    </r>
    <r>
      <rPr>
        <b/>
        <sz val="10"/>
        <color theme="1"/>
        <rFont val="Arial"/>
        <family val="2"/>
      </rPr>
      <t>Indicador:</t>
    </r>
    <r>
      <rPr>
        <sz val="10"/>
        <color theme="1"/>
        <rFont val="Arial"/>
        <family val="2"/>
      </rPr>
      <t xml:space="preserve"> Porcentaje de ejecución de los escenarios y espacios de participación.
</t>
    </r>
    <r>
      <rPr>
        <b/>
        <sz val="10"/>
        <color theme="1"/>
        <rFont val="Arial"/>
        <family val="2"/>
      </rPr>
      <t>Fórmula Indicador</t>
    </r>
    <r>
      <rPr>
        <sz val="10"/>
        <color theme="1"/>
        <rFont val="Arial"/>
        <family val="2"/>
      </rPr>
      <t>: (No. de espacios de participación ejecutados / No. de espacios de participación programados) x 100
Se informó por la Primera Linea de Defensa que "Durante el primer trimestre del 2024 se llevó a cabo 43 sesiones de las Comisiones Ambientales Locales -CAL en las 20 localidades del D.C. y 8 sesiones del Consejo Consultivo de Ambiente (incluyendo sesiones de las mesas que lo conforman). De esta forma, se desarrollaron las actividades propias de la función de la Secretaría Técnica de las Comisiones Ambientales Locales (CAL) para la planificación de los cronogramas y planes de acción anual para la gestión, transformación y atención de las Situaciones Ambientales Conflictivas, articuladas al plan de acción de los Consejos Locales de Gobierno, el Plan Ambiental Local y demás espacios e instancias de la gestión ambiental local, para su implementación interinstitucional en las localidades". Se reportó  el avance del  100%
Se efectuó parte de la actividad que es "Promover los escenarios y espacios de participación ciudadana con énfasis ambiental en las 20 localidades del Distrito Capital que incluya la aplicación del enfoque diferencial, territorial y de derechos". 
En los siguiente enlaces: https://drive.google.com/drive/folders/1om8vb_gzw4Ksi4T4lH41lIlaX794n4DU y https://drive.google.com/drive/folders/1XBAWRPaaqiT1adiaNnZ4gdwrCKMdX_rK  y https://drive.google.com/drive/u/0/folders/164qSD8rggyA08wDIhTw7PSdfgJWlIaWH, se aportó como evidencia: actas y relaciones de asistencia correspondientes a los tres primeros meses de 2024 en algunas de las 20 localidades y en algunas, para algunos de esos meses. Sin embargo, no se ha registrado ninguna información para el mes de abril de 2024. Además, se observa la ausencia de información en las localidades de Fontibón, Mártirez, Puente Aranda, Candelaria, Rafael Uribe y Sumapaz. Asimismo, la carpeta del Consejo Consultivo tampoco contiene datos; dentro de esta carpeta se incluyen seis subcarpetas denominadas "Mesa Arbolado", "Mesa Consejo Consultivo", "Mesa Educación Ambiental", "Mesa Humedales", "Mesa PYBA" y "Mesa Salud Ambiental", ninguna de las cuales contiene información
Por lo anterior, teniendo en cuenta que la actividad está programada a realizar en los 3 cuatrimestres, el avance de la actividad es del 25%  debido a que no se demostró que se realizaron  actividades en abril de 2024. De enero a marzo se demostró la realización de actividades en 14 localidades, faltando en 6 localidades. Tampoco se demostró la realización de actividades en el Consejo Consultivo. 
Se recomienda: 1.  Seguir fomentando los espacios de participación ciudadana con un enfoque ambiental, haciendo hincapié en la aplicación de criterios diferenciales, territoriales y de derechos en las 20 localidades del Distrito Capital. 2. Proporcionar las pruebas correspondientes del cuatrimestre en las 20 localidades, así como de las sesiones del consejo consultivo llevadas a cabo.</t>
    </r>
  </si>
  <si>
    <r>
      <t xml:space="preserve">En atención a la meta e indicador establecidos e identificados como:
</t>
    </r>
    <r>
      <rPr>
        <b/>
        <sz val="10"/>
        <color theme="1"/>
        <rFont val="Arial"/>
        <family val="2"/>
      </rPr>
      <t>Meta:</t>
    </r>
    <r>
      <rPr>
        <sz val="10"/>
        <color theme="1"/>
        <rFont val="Arial"/>
        <family val="2"/>
      </rPr>
      <t xml:space="preserve"> Una (1) mapa de conocimiento
</t>
    </r>
    <r>
      <rPr>
        <b/>
        <sz val="10"/>
        <color theme="1"/>
        <rFont val="Arial"/>
        <family val="2"/>
      </rPr>
      <t>Indicador:</t>
    </r>
    <r>
      <rPr>
        <sz val="10"/>
        <color theme="1"/>
        <rFont val="Arial"/>
        <family val="2"/>
      </rPr>
      <t xml:space="preserve"> % de avances en la elaboración del mapa de conocimiento
</t>
    </r>
    <r>
      <rPr>
        <b/>
        <sz val="10"/>
        <color theme="1"/>
        <rFont val="Arial"/>
        <family val="2"/>
      </rPr>
      <t>Fórmula Indicador</t>
    </r>
    <r>
      <rPr>
        <sz val="10"/>
        <color theme="1"/>
        <rFont val="Arial"/>
        <family val="2"/>
      </rPr>
      <t xml:space="preserve">: 1 mapa del conocimiento aprobado
</t>
    </r>
    <r>
      <rPr>
        <b/>
        <sz val="10"/>
        <color theme="1"/>
        <rFont val="Arial"/>
        <family val="2"/>
      </rPr>
      <t xml:space="preserve">
La actividad no está programada para realizar en este cuatrimestre</t>
    </r>
    <r>
      <rPr>
        <sz val="10"/>
        <color theme="1"/>
        <rFont val="Arial"/>
        <family val="2"/>
      </rPr>
      <t>, no obstante, se informó por la Primera Linea de Defensa que "Desde la DGC se programó reunión el 21 de marzo con los enlaces de las áreas misionales con el fin de socializar los formatos asociados al Procedimiento PA01-PR53 Implementación de mapas de conocimiento institucional, con las siguientes dependencias: 1.Proceso Participación y educación ambiental, 2.Proceso Planeación ambiental y 3.Proceso Gestión ambiental y Desarrollo rural. Por lo anterior, se explicó el diligenciamiento de los formatos y se establecieron las fechas de entrega de la información:1.PA01-PR52-F1 Inventario de Conocimiento Tácito. 2.PA01-PR53-F2 Inventario de conocimiento explícito, 3. PA01-PR53-F3 Tablero de acciones para mitigar la fuga de conocimiento. Reunión con Personería Distrital el 5 de abril quien dio lineamientos para revisar actividades a programar y avanzar con la construcción del mapa de conocimiento, se propuso agendar una sesión con los enlaces de Gestión del conocimiento y la innovación para motivarlos frente al compromiso y apoyo requerido para construir de manera articulada el mapa de conocimiento".  Se reportó  el avance del 33 %
Se efectuó parte de la actividad que es "Diseñar el Mapa de Conocimiento de la SDA conforme al procedimiento". 
En el siguiente enlace: https://drive.google.com/drive/u/0/folders/1smuQoBiER0Xgmo2-1iYqqC_R-fYjgYVS, se aportó como evidencia, dos correos institucionales de invitación para la implementación: Del 18 de marzo de 2024 para el 21 de marzo de 2024 y del 5 de abril de 2024, para el mismo día, una presentación de la socialización y un soporte del avance . 
Por lo anterior, el avance de la actividad es del 33%
Se recomienda, continuar con la actividad de Diseñar el Mapa de Conocimiento de la SDA conforme al procedimiento de la Gestión del Talento Humano, como mecanismo que permita conservar la información relevante para la misión institucional.</t>
    </r>
  </si>
  <si>
    <r>
      <t xml:space="preserve">En atención a la meta e indicador establecidos e identificados como:
</t>
    </r>
    <r>
      <rPr>
        <b/>
        <sz val="10"/>
        <color theme="1"/>
        <rFont val="Arial"/>
        <family val="2"/>
      </rPr>
      <t>Meta:</t>
    </r>
    <r>
      <rPr>
        <sz val="10"/>
        <color theme="1"/>
        <rFont val="Arial"/>
        <family val="2"/>
      </rPr>
      <t xml:space="preserve"> Entidad integrada en una (1) red de conocimiento e intercambio de experiencias
</t>
    </r>
    <r>
      <rPr>
        <b/>
        <sz val="10"/>
        <color theme="1"/>
        <rFont val="Arial"/>
        <family val="2"/>
      </rPr>
      <t>Indicador:</t>
    </r>
    <r>
      <rPr>
        <sz val="10"/>
        <color theme="1"/>
        <rFont val="Arial"/>
        <family val="2"/>
      </rPr>
      <t xml:space="preserve"> % de avances en la gestión de integración en la red  
</t>
    </r>
    <r>
      <rPr>
        <b/>
        <sz val="10"/>
        <color theme="1"/>
        <rFont val="Arial"/>
        <family val="2"/>
      </rPr>
      <t>Fórmula Indicador</t>
    </r>
    <r>
      <rPr>
        <sz val="10"/>
        <color theme="1"/>
        <rFont val="Arial"/>
        <family val="2"/>
      </rPr>
      <t>: Entidad vinculada formalmente en una red de conocimiento e intercambio de experiencias
Se informó por la Primera Linea de Defensa que "Con el fin de continuar con la participación en la red de conocimiento e intercambio de experiencias en materia de gestión del conocimiento e innovación o transparencia y ética pública la DGC asistió al Taller de la Veeduría Distrital “Taller básico de Innovación Pública” el día 10 de abril., en la cual se intercambió avances de la política en las diferentes entidades del Distrito. De otra parte, se ingresó en la red de innovación a nivel Latinoamérica GovTech Latinoamérica, en la cual se publican temas de innovación, charlas, talleres, concursos, desde la vigencia pasada se hace parte de la red de Gestión del conocimiento y la innovación “Comunidad práctica de la Secretaría General
Se reportó  el avance del 33.33 %
Se efectuó parte de la actividad que es "Continuar con la participación en la red de conocimiento e intercambio de experiencias en materia de gestión del conocimiento e innovación o transparencia y ética pública".
En el siguiente enlace: https://drive.google.com/drive/u/0/folders/1VOpWKzSCbbumRw6GoBhnu8gn3UrD_NIT, se aportó como evidencia, tres archivos que demuestran que se asistió al Taller de la Veeduría Distrital “Curso básico de Innovación Pública” el día 10 de abril.
Por lo anterior, el avance de la actividad es del 33 %.
Se recomienda continuar participando en la red de conocimiento e intercambio de experiencias en materia de gestión del conocimiento e innovación o transparencia y ética pública</t>
    </r>
  </si>
  <si>
    <r>
      <t xml:space="preserve">En atención a la meta e indicador establecidos e identificados como:
</t>
    </r>
    <r>
      <rPr>
        <b/>
        <sz val="10"/>
        <color theme="1"/>
        <rFont val="Arial"/>
        <family val="2"/>
      </rPr>
      <t>Meta:</t>
    </r>
    <r>
      <rPr>
        <sz val="10"/>
        <color theme="1"/>
        <rFont val="Arial"/>
        <family val="2"/>
      </rPr>
      <t xml:space="preserve"> Tres (3) monitoreos al mapa de riesgos 
</t>
    </r>
    <r>
      <rPr>
        <b/>
        <sz val="10"/>
        <color theme="1"/>
        <rFont val="Arial"/>
        <family val="2"/>
      </rPr>
      <t>Indicador:</t>
    </r>
    <r>
      <rPr>
        <sz val="10"/>
        <color theme="1"/>
        <rFont val="Arial"/>
        <family val="2"/>
      </rPr>
      <t xml:space="preserve"> Monitorero cuatrimenstral al mapa de riesgos de gestión y corrupción de la SDA
</t>
    </r>
    <r>
      <rPr>
        <b/>
        <sz val="10"/>
        <color theme="1"/>
        <rFont val="Arial"/>
        <family val="2"/>
      </rPr>
      <t>Fórmula Indicador</t>
    </r>
    <r>
      <rPr>
        <sz val="10"/>
        <color theme="1"/>
        <rFont val="Arial"/>
        <family val="2"/>
      </rPr>
      <t xml:space="preserve">: No. de monitoreos al mapa de riesgos  de  gestión y de corrupción de la SDA
Actividad programada para el segundo y tercer cuatrimestre de la vigencia 2024; no obstante, la Oficina de Control Interno, identificó reporte de monitoreo en el aplicativo ISOLUCIÖN, por parte de la segunda línea de defensa; a pesar de no evidenciar el informe de segunda línea de defensa.  </t>
    </r>
  </si>
  <si>
    <t>Programado 1er Cuatrimestre</t>
  </si>
  <si>
    <t xml:space="preserve">Ejecutado 1er Cuatrimestre </t>
  </si>
  <si>
    <t xml:space="preserve">Porcentaje 1er Cuatrimestre </t>
  </si>
  <si>
    <t>Nivel de Cumplimiento Anual</t>
  </si>
  <si>
    <t>% Avance Acumulado Anual</t>
  </si>
  <si>
    <t>No.  Actividades  PTEP - PAAC V2</t>
  </si>
  <si>
    <t>No.  Actividades I Cuatrimestre  
PTEP - PAAC V2</t>
  </si>
  <si>
    <t xml:space="preserve">% Avance Acumulado 
I Cuatrimestre </t>
  </si>
  <si>
    <t>Nivel de Cumplimiento
 I Cuatrimestre</t>
  </si>
  <si>
    <r>
      <rPr>
        <b/>
        <sz val="10"/>
        <color theme="1"/>
        <rFont val="Arial"/>
        <family val="2"/>
      </rPr>
      <t xml:space="preserve">Estado General Programa de Transparencia y Etica Pública - Plan Anticorrupción y de Atención al Ciudadano PTEP - PAAC
 </t>
    </r>
    <r>
      <rPr>
        <sz val="10"/>
        <color theme="1"/>
        <rFont val="Arial"/>
        <family val="2"/>
      </rPr>
      <t>Primer Cuatrimestre 2024</t>
    </r>
  </si>
  <si>
    <t>TOTAL, ACTIVIDADES PAAC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</si>
</sst>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family val="2"/>
    </font>
    <font>
      <sz val="10"/>
      <name val="Arial"/>
      <family val="2"/>
    </font>
    <font>
      <sz val="14"/>
      <color theme="1"/>
      <name val="Arial"/>
      <family val="2"/>
    </font>
    <font>
      <b/>
      <sz val="14"/>
      <color theme="1"/>
      <name val="Arial"/>
      <family val="2"/>
    </font>
    <font>
      <i/>
      <sz val="11"/>
      <color theme="1"/>
      <name val="Arial"/>
      <family val="2"/>
    </font>
    <font>
      <sz val="8"/>
      <name val="Calibri"/>
      <family val="2"/>
      <scheme val="minor"/>
    </font>
    <font>
      <sz val="11"/>
      <color theme="1"/>
      <name val="Calibri"/>
      <family val="2"/>
      <scheme val="minor"/>
    </font>
    <font>
      <b/>
      <sz val="11"/>
      <color theme="0"/>
      <name val="Calibri"/>
      <family val="2"/>
      <scheme val="minor"/>
    </font>
    <font>
      <b/>
      <sz val="10"/>
      <color theme="0"/>
      <name val="Arial"/>
      <family val="2"/>
    </font>
    <font>
      <i/>
      <sz val="10"/>
      <color rgb="FFC00000"/>
      <name val="Arial"/>
      <family val="2"/>
    </font>
    <font>
      <sz val="8"/>
      <color theme="1"/>
      <name val="Arial"/>
      <family val="2"/>
    </font>
    <font>
      <b/>
      <sz val="8"/>
      <color theme="1"/>
      <name val="Arial"/>
      <family val="2"/>
    </font>
    <font>
      <sz val="8"/>
      <color theme="1"/>
      <name val="Calibri"/>
      <family val="2"/>
      <scheme val="minor"/>
    </font>
    <font>
      <sz val="8"/>
      <name val="Arial"/>
      <family val="2"/>
    </font>
    <font>
      <sz val="9"/>
      <color theme="1"/>
      <name val="Arial"/>
      <family val="2"/>
    </font>
    <font>
      <b/>
      <sz val="9"/>
      <color theme="1"/>
      <name val="Arial"/>
      <family val="2"/>
    </font>
    <font>
      <sz val="9"/>
      <name val="Arial"/>
      <family val="2"/>
    </font>
    <font>
      <b/>
      <sz val="9"/>
      <name val="Arial"/>
      <family val="2"/>
    </font>
    <font>
      <sz val="10"/>
      <color theme="1"/>
      <name val="Calibri"/>
      <family val="2"/>
      <scheme val="minor"/>
    </font>
    <font>
      <b/>
      <sz val="9"/>
      <color indexed="81"/>
      <name val="Tahoma"/>
      <family val="2"/>
    </font>
    <font>
      <sz val="9"/>
      <color indexed="81"/>
      <name val="Tahoma"/>
      <family val="2"/>
    </font>
    <font>
      <u/>
      <sz val="11"/>
      <color theme="10"/>
      <name val="Calibri"/>
      <family val="2"/>
      <scheme val="minor"/>
    </font>
    <font>
      <sz val="10"/>
      <color theme="1" tint="0.249977111117893"/>
      <name val="Arial"/>
      <family val="2"/>
    </font>
    <font>
      <b/>
      <sz val="10"/>
      <color theme="1" tint="0.249977111117893"/>
      <name val="Arial"/>
      <family val="2"/>
    </font>
    <font>
      <b/>
      <u/>
      <sz val="11"/>
      <color theme="1" tint="0.249977111117893"/>
      <name val="Arial"/>
      <family val="2"/>
    </font>
    <font>
      <sz val="11"/>
      <color theme="1" tint="0.249977111117893"/>
      <name val="Arial"/>
      <family val="2"/>
    </font>
    <font>
      <b/>
      <sz val="10"/>
      <name val="Arial"/>
      <family val="2"/>
    </font>
    <font>
      <i/>
      <sz val="10"/>
      <name val="Arial"/>
      <family val="2"/>
    </font>
    <font>
      <b/>
      <sz val="10"/>
      <color theme="1"/>
      <name val="Calibri"/>
      <family val="2"/>
      <scheme val="minor"/>
    </font>
    <font>
      <b/>
      <sz val="8"/>
      <name val="Arial"/>
      <family val="2"/>
    </font>
    <font>
      <b/>
      <sz val="8"/>
      <color rgb="FFC00000"/>
      <name val="Arial"/>
      <family val="2"/>
    </font>
  </fonts>
  <fills count="2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CCCCFF"/>
        <bgColor indexed="64"/>
      </patternFill>
    </fill>
    <fill>
      <patternFill patternType="solid">
        <fgColor rgb="FFABE9FF"/>
        <bgColor indexed="64"/>
      </patternFill>
    </fill>
    <fill>
      <patternFill patternType="solid">
        <fgColor rgb="FFEEFFDD"/>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DB36C"/>
        <bgColor indexed="64"/>
      </patternFill>
    </fill>
    <fill>
      <patternFill patternType="solid">
        <fgColor rgb="FFB3DF7F"/>
        <bgColor indexed="64"/>
      </patternFill>
    </fill>
    <fill>
      <patternFill patternType="solid">
        <fgColor rgb="FFF06E55"/>
        <bgColor indexed="64"/>
      </patternFill>
    </fill>
    <fill>
      <patternFill patternType="solid">
        <fgColor rgb="FFEE6E06"/>
        <bgColor indexed="64"/>
      </patternFill>
    </fill>
    <fill>
      <patternFill patternType="solid">
        <fgColor rgb="FFFFF200"/>
        <bgColor indexed="64"/>
      </patternFill>
    </fill>
    <fill>
      <patternFill patternType="solid">
        <fgColor rgb="FFD21200"/>
        <bgColor indexed="64"/>
      </patternFill>
    </fill>
    <fill>
      <patternFill patternType="solid">
        <fgColor rgb="FF91C24C"/>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style="thin">
        <color auto="1"/>
      </left>
      <right/>
      <top style="thin">
        <color auto="1"/>
      </top>
      <bottom/>
      <diagonal/>
    </border>
    <border>
      <left/>
      <right/>
      <top/>
      <bottom style="thin">
        <color auto="1"/>
      </bottom>
      <diagonal/>
    </border>
    <border>
      <left/>
      <right style="medium">
        <color indexed="64"/>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right/>
      <top/>
      <bottom style="thin">
        <color rgb="FF000000"/>
      </bottom>
      <diagonal/>
    </border>
    <border>
      <left/>
      <right/>
      <top/>
      <bottom style="medium">
        <color rgb="FFCDCDCD"/>
      </bottom>
      <diagonal/>
    </border>
    <border>
      <left style="medium">
        <color rgb="FFCDCDCD"/>
      </left>
      <right style="medium">
        <color rgb="FFCDCDCD"/>
      </right>
      <top style="medium">
        <color rgb="FFCDCDCD"/>
      </top>
      <bottom/>
      <diagonal/>
    </border>
    <border>
      <left style="medium">
        <color rgb="FFCDCDCD"/>
      </left>
      <right/>
      <top/>
      <bottom/>
      <diagonal/>
    </border>
    <border>
      <left/>
      <right style="medium">
        <color rgb="FFCDCDCD"/>
      </right>
      <top/>
      <bottom/>
      <diagonal/>
    </border>
    <border>
      <left style="medium">
        <color rgb="FFCDCDCD"/>
      </left>
      <right style="medium">
        <color rgb="FFCDCDCD"/>
      </right>
      <top/>
      <bottom/>
      <diagonal/>
    </border>
    <border>
      <left style="medium">
        <color rgb="FFCDCDCD"/>
      </left>
      <right style="medium">
        <color rgb="FFCDCDCD"/>
      </right>
      <top/>
      <bottom style="thin">
        <color rgb="FF000000"/>
      </bottom>
      <diagonal/>
    </border>
    <border>
      <left style="medium">
        <color rgb="FFCDCDCD"/>
      </left>
      <right style="medium">
        <color rgb="FFCDCDCD"/>
      </right>
      <top/>
      <bottom style="medium">
        <color rgb="FFCDCDCD"/>
      </bottom>
      <diagonal/>
    </border>
    <border>
      <left style="medium">
        <color rgb="FFCDCDCD"/>
      </left>
      <right/>
      <top/>
      <bottom style="medium">
        <color rgb="FFCDCDCD"/>
      </bottom>
      <diagonal/>
    </border>
    <border>
      <left/>
      <right style="medium">
        <color rgb="FFCDCDCD"/>
      </right>
      <top/>
      <bottom style="medium">
        <color rgb="FFCDCDCD"/>
      </bottom>
      <diagonal/>
    </border>
    <border>
      <left style="medium">
        <color rgb="FFCDCDCD"/>
      </left>
      <right/>
      <top style="medium">
        <color rgb="FFCDCDCD"/>
      </top>
      <bottom/>
      <diagonal/>
    </border>
    <border>
      <left/>
      <right/>
      <top style="medium">
        <color rgb="FFCDCDCD"/>
      </top>
      <bottom/>
      <diagonal/>
    </border>
    <border>
      <left/>
      <right style="medium">
        <color rgb="FFCDCDCD"/>
      </right>
      <top style="medium">
        <color rgb="FFCDCDCD"/>
      </top>
      <bottom/>
      <diagonal/>
    </border>
    <border>
      <left style="medium">
        <color rgb="FFCDCDCD"/>
      </left>
      <right/>
      <top style="thin">
        <color rgb="FF000000"/>
      </top>
      <bottom/>
      <diagonal/>
    </border>
    <border>
      <left/>
      <right/>
      <top style="thin">
        <color rgb="FF000000"/>
      </top>
      <bottom/>
      <diagonal/>
    </border>
    <border>
      <left/>
      <right style="medium">
        <color rgb="FFCDCDCD"/>
      </right>
      <top style="thin">
        <color rgb="FF000000"/>
      </top>
      <bottom/>
      <diagonal/>
    </border>
  </borders>
  <cellStyleXfs count="7">
    <xf numFmtId="0" fontId="0" fillId="0" borderId="0"/>
    <xf numFmtId="9" fontId="10" fillId="0" borderId="0" applyFont="0" applyFill="0" applyBorder="0" applyAlignment="0" applyProtection="0"/>
    <xf numFmtId="0" fontId="5" fillId="0" borderId="0"/>
    <xf numFmtId="0" fontId="5" fillId="0" borderId="0"/>
    <xf numFmtId="0" fontId="22" fillId="0" borderId="0"/>
    <xf numFmtId="0" fontId="10" fillId="0" borderId="0"/>
    <xf numFmtId="0" fontId="25" fillId="0" borderId="0" applyNumberFormat="0" applyFill="0" applyBorder="0" applyAlignment="0" applyProtection="0"/>
  </cellStyleXfs>
  <cellXfs count="385">
    <xf numFmtId="0" fontId="0" fillId="0" borderId="0" xfId="0"/>
    <xf numFmtId="0" fontId="3" fillId="0" borderId="0" xfId="0" applyFont="1" applyAlignment="1">
      <alignment horizontal="center" vertical="center" wrapText="1"/>
    </xf>
    <xf numFmtId="0" fontId="2" fillId="0" borderId="0" xfId="0" applyFont="1" applyAlignment="1">
      <alignment vertical="center" wrapText="1"/>
    </xf>
    <xf numFmtId="0" fontId="4" fillId="0" borderId="0" xfId="0" applyFont="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0" xfId="0" applyFont="1" applyFill="1" applyAlignment="1">
      <alignment vertical="center"/>
    </xf>
    <xf numFmtId="0" fontId="1" fillId="2" borderId="12"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15" fillId="2" borderId="1" xfId="0" applyFont="1" applyFill="1" applyBorder="1" applyAlignment="1">
      <alignment horizontal="justify" vertical="center" wrapText="1"/>
    </xf>
    <xf numFmtId="0" fontId="3" fillId="15" borderId="1" xfId="0" applyFont="1" applyFill="1" applyBorder="1" applyAlignment="1">
      <alignment horizontal="center" vertical="center" wrapText="1"/>
    </xf>
    <xf numFmtId="9" fontId="0" fillId="0" borderId="0" xfId="1" applyFont="1"/>
    <xf numFmtId="9" fontId="11" fillId="16" borderId="1" xfId="0" applyNumberFormat="1" applyFont="1" applyFill="1" applyBorder="1" applyAlignment="1">
      <alignment horizontal="center"/>
    </xf>
    <xf numFmtId="0" fontId="16" fillId="0" borderId="1" xfId="0" applyFont="1" applyBorder="1"/>
    <xf numFmtId="0" fontId="16" fillId="0" borderId="0" xfId="0" applyFont="1"/>
    <xf numFmtId="0" fontId="14" fillId="3" borderId="1" xfId="0" applyFont="1" applyFill="1" applyBorder="1" applyAlignment="1">
      <alignment vertical="center" wrapText="1"/>
    </xf>
    <xf numFmtId="0" fontId="17" fillId="3" borderId="1" xfId="0" applyFont="1" applyFill="1" applyBorder="1" applyAlignment="1">
      <alignment vertical="center" wrapText="1"/>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9" fontId="16" fillId="0" borderId="1" xfId="0" applyNumberFormat="1" applyFont="1" applyBorder="1" applyAlignment="1">
      <alignment horizont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justify" vertical="center" wrapText="1"/>
    </xf>
    <xf numFmtId="0" fontId="14" fillId="6" borderId="1" xfId="0" applyFont="1" applyFill="1" applyBorder="1" applyAlignment="1">
      <alignment horizontal="center" vertical="center"/>
    </xf>
    <xf numFmtId="0" fontId="14" fillId="6" borderId="1" xfId="0" applyFont="1" applyFill="1" applyBorder="1" applyAlignment="1">
      <alignment vertical="center" wrapText="1"/>
    </xf>
    <xf numFmtId="0" fontId="14" fillId="6" borderId="1" xfId="0" applyFont="1" applyFill="1" applyBorder="1" applyAlignment="1">
      <alignment horizontal="left"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justify" vertical="center" wrapText="1"/>
    </xf>
    <xf numFmtId="0" fontId="14" fillId="7" borderId="1" xfId="0" applyFont="1" applyFill="1" applyBorder="1" applyAlignment="1">
      <alignment vertical="center" wrapText="1"/>
    </xf>
    <xf numFmtId="0" fontId="14" fillId="8" borderId="1" xfId="0" applyFont="1" applyFill="1" applyBorder="1" applyAlignment="1">
      <alignment horizontal="center" vertical="center"/>
    </xf>
    <xf numFmtId="0" fontId="14" fillId="8" borderId="1" xfId="0" applyFont="1" applyFill="1" applyBorder="1" applyAlignment="1">
      <alignment vertical="center" wrapText="1"/>
    </xf>
    <xf numFmtId="0" fontId="14" fillId="8" borderId="1" xfId="0" applyFont="1" applyFill="1" applyBorder="1" applyAlignment="1">
      <alignment horizontal="left" vertical="center" wrapText="1"/>
    </xf>
    <xf numFmtId="0" fontId="14" fillId="10" borderId="1" xfId="0" applyFont="1" applyFill="1" applyBorder="1" applyAlignment="1">
      <alignment horizontal="center" vertical="center"/>
    </xf>
    <xf numFmtId="0" fontId="14" fillId="10" borderId="1" xfId="0" applyFont="1" applyFill="1" applyBorder="1" applyAlignment="1">
      <alignment horizontal="justify" vertical="center" wrapText="1"/>
    </xf>
    <xf numFmtId="0" fontId="17" fillId="10" borderId="1" xfId="0" applyFont="1" applyFill="1" applyBorder="1" applyAlignment="1">
      <alignment horizontal="justify" vertical="center" wrapText="1"/>
    </xf>
    <xf numFmtId="9" fontId="16" fillId="2" borderId="1" xfId="0" applyNumberFormat="1" applyFont="1" applyFill="1" applyBorder="1" applyAlignment="1">
      <alignment horizontal="center"/>
    </xf>
    <xf numFmtId="0" fontId="14" fillId="9" borderId="1" xfId="0" applyFont="1" applyFill="1" applyBorder="1" applyAlignment="1">
      <alignment horizontal="center" vertical="center"/>
    </xf>
    <xf numFmtId="0" fontId="17" fillId="9" borderId="1" xfId="0" applyFont="1" applyFill="1" applyBorder="1" applyAlignment="1">
      <alignment horizontal="left" vertical="center" wrapText="1"/>
    </xf>
    <xf numFmtId="0" fontId="14" fillId="9" borderId="1" xfId="0" applyFont="1" applyFill="1" applyBorder="1" applyAlignment="1">
      <alignment vertical="center" wrapText="1"/>
    </xf>
    <xf numFmtId="0" fontId="14" fillId="9" borderId="1" xfId="0" applyFont="1" applyFill="1" applyBorder="1" applyAlignment="1">
      <alignment horizontal="left" vertical="center" wrapText="1"/>
    </xf>
    <xf numFmtId="0" fontId="14" fillId="11" borderId="1" xfId="0" applyFont="1" applyFill="1" applyBorder="1" applyAlignment="1">
      <alignment horizontal="center" vertical="center"/>
    </xf>
    <xf numFmtId="0" fontId="17" fillId="11"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8"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8" fillId="4" borderId="1" xfId="0" applyFont="1" applyFill="1" applyBorder="1" applyAlignment="1">
      <alignment vertical="center" wrapText="1"/>
    </xf>
    <xf numFmtId="0" fontId="18"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vertical="center"/>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7" borderId="1" xfId="0" applyFont="1" applyFill="1" applyBorder="1" applyAlignment="1">
      <alignment vertical="center" wrapText="1"/>
    </xf>
    <xf numFmtId="0" fontId="18"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18" fillId="8" borderId="1" xfId="0" applyFont="1" applyFill="1" applyBorder="1" applyAlignment="1">
      <alignment vertical="center" wrapText="1"/>
    </xf>
    <xf numFmtId="0" fontId="18" fillId="8"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18" fillId="10" borderId="4" xfId="0" applyFont="1" applyFill="1" applyBorder="1" applyAlignment="1">
      <alignment vertical="center" wrapText="1"/>
    </xf>
    <xf numFmtId="0" fontId="18" fillId="10" borderId="1" xfId="0" applyFont="1" applyFill="1" applyBorder="1" applyAlignment="1">
      <alignment horizontal="center" vertical="center"/>
    </xf>
    <xf numFmtId="0" fontId="18" fillId="10" borderId="1" xfId="0" applyFont="1" applyFill="1" applyBorder="1" applyAlignment="1">
      <alignment horizontal="center" vertical="center" wrapText="1"/>
    </xf>
    <xf numFmtId="0" fontId="18" fillId="10" borderId="1" xfId="0" applyFont="1" applyFill="1" applyBorder="1" applyAlignment="1">
      <alignment vertical="center" wrapText="1"/>
    </xf>
    <xf numFmtId="0" fontId="19" fillId="10" borderId="1" xfId="0" applyFont="1" applyFill="1" applyBorder="1" applyAlignment="1">
      <alignment horizontal="center" vertical="center"/>
    </xf>
    <xf numFmtId="0" fontId="20" fillId="10"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center" vertical="center"/>
    </xf>
    <xf numFmtId="0" fontId="18" fillId="11" borderId="1" xfId="0" applyFont="1" applyFill="1" applyBorder="1" applyAlignment="1">
      <alignment vertical="center" wrapText="1"/>
    </xf>
    <xf numFmtId="0" fontId="18" fillId="11" borderId="1" xfId="0" applyFont="1" applyFill="1" applyBorder="1" applyAlignment="1">
      <alignment horizontal="center" vertical="center"/>
    </xf>
    <xf numFmtId="0" fontId="15" fillId="17"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9" fillId="4" borderId="1" xfId="0" applyFont="1" applyFill="1" applyBorder="1" applyAlignment="1">
      <alignment horizontal="center" vertical="center"/>
    </xf>
    <xf numFmtId="0" fontId="19" fillId="5" borderId="1" xfId="0" applyFont="1" applyFill="1" applyBorder="1" applyAlignment="1">
      <alignment horizontal="center" vertical="center"/>
    </xf>
    <xf numFmtId="0" fontId="19" fillId="6" borderId="1" xfId="0" applyFont="1" applyFill="1" applyBorder="1" applyAlignment="1">
      <alignment horizontal="center" vertical="center"/>
    </xf>
    <xf numFmtId="0" fontId="19" fillId="7" borderId="1" xfId="0" applyFont="1" applyFill="1" applyBorder="1" applyAlignment="1">
      <alignment horizontal="center" vertical="center"/>
    </xf>
    <xf numFmtId="0" fontId="21" fillId="11" borderId="1" xfId="0" applyFont="1" applyFill="1" applyBorder="1" applyAlignment="1">
      <alignment horizontal="center" vertical="center"/>
    </xf>
    <xf numFmtId="0" fontId="4" fillId="0" borderId="0" xfId="0" applyFont="1" applyAlignment="1">
      <alignment horizontal="center" vertical="center" wrapText="1"/>
    </xf>
    <xf numFmtId="0" fontId="20" fillId="9"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9" fillId="8" borderId="1" xfId="0" applyFont="1" applyFill="1" applyBorder="1" applyAlignment="1">
      <alignment horizontal="center" vertical="center" wrapText="1"/>
    </xf>
    <xf numFmtId="0" fontId="19" fillId="3" borderId="1" xfId="0" applyFont="1" applyFill="1" applyBorder="1" applyAlignment="1">
      <alignment vertical="center" wrapText="1"/>
    </xf>
    <xf numFmtId="0" fontId="19" fillId="4" borderId="1" xfId="0" applyFont="1" applyFill="1" applyBorder="1" applyAlignment="1">
      <alignment vertical="center" wrapText="1"/>
    </xf>
    <xf numFmtId="0" fontId="19" fillId="5" borderId="1" xfId="0" applyFont="1" applyFill="1" applyBorder="1" applyAlignment="1">
      <alignment vertical="center" wrapText="1"/>
    </xf>
    <xf numFmtId="0" fontId="19" fillId="6" borderId="1" xfId="0" applyFont="1" applyFill="1" applyBorder="1" applyAlignment="1">
      <alignment vertical="center" wrapText="1"/>
    </xf>
    <xf numFmtId="0" fontId="19" fillId="7" borderId="1" xfId="0" applyFont="1" applyFill="1" applyBorder="1" applyAlignment="1">
      <alignment vertical="center" wrapText="1"/>
    </xf>
    <xf numFmtId="0" fontId="19" fillId="8" borderId="1" xfId="0" applyFont="1" applyFill="1" applyBorder="1" applyAlignment="1">
      <alignment vertical="center" wrapText="1"/>
    </xf>
    <xf numFmtId="0" fontId="19" fillId="10" borderId="1" xfId="0" applyFont="1" applyFill="1" applyBorder="1" applyAlignment="1">
      <alignment vertical="center" wrapText="1"/>
    </xf>
    <xf numFmtId="0" fontId="19" fillId="9" borderId="2" xfId="0" applyFont="1" applyFill="1" applyBorder="1" applyAlignment="1">
      <alignment vertical="center" wrapText="1"/>
    </xf>
    <xf numFmtId="0" fontId="19" fillId="11" borderId="1" xfId="0" applyFont="1" applyFill="1" applyBorder="1" applyAlignment="1">
      <alignment vertical="center" wrapText="1"/>
    </xf>
    <xf numFmtId="0" fontId="18" fillId="3" borderId="12" xfId="0" applyFont="1" applyFill="1" applyBorder="1" applyAlignment="1">
      <alignment horizontal="center" vertical="center" wrapText="1"/>
    </xf>
    <xf numFmtId="0" fontId="19" fillId="4" borderId="12" xfId="0" applyFont="1" applyFill="1" applyBorder="1" applyAlignment="1">
      <alignment horizontal="center" vertical="center"/>
    </xf>
    <xf numFmtId="0" fontId="19" fillId="5" borderId="12" xfId="0" applyFont="1" applyFill="1" applyBorder="1" applyAlignment="1">
      <alignment horizontal="center" vertical="center"/>
    </xf>
    <xf numFmtId="0" fontId="19" fillId="6" borderId="12" xfId="0" applyFont="1" applyFill="1" applyBorder="1" applyAlignment="1">
      <alignment horizontal="center" vertical="center"/>
    </xf>
    <xf numFmtId="0" fontId="19" fillId="7" borderId="12" xfId="0" applyFont="1" applyFill="1" applyBorder="1" applyAlignment="1">
      <alignment horizontal="center" vertical="center"/>
    </xf>
    <xf numFmtId="0" fontId="19" fillId="8" borderId="12"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9" fillId="10" borderId="12" xfId="0" applyFont="1" applyFill="1" applyBorder="1" applyAlignment="1">
      <alignment horizontal="center" vertical="center"/>
    </xf>
    <xf numFmtId="0" fontId="20" fillId="9" borderId="12" xfId="0" applyFont="1" applyFill="1" applyBorder="1" applyAlignment="1">
      <alignment horizontal="center" vertical="center" wrapText="1"/>
    </xf>
    <xf numFmtId="0" fontId="21" fillId="11" borderId="12" xfId="0" applyFont="1" applyFill="1" applyBorder="1" applyAlignment="1">
      <alignment horizontal="center" vertical="center"/>
    </xf>
    <xf numFmtId="0" fontId="19" fillId="3" borderId="2" xfId="0" applyFont="1" applyFill="1" applyBorder="1" applyAlignment="1">
      <alignment vertical="center" wrapText="1"/>
    </xf>
    <xf numFmtId="0" fontId="18" fillId="3" borderId="2" xfId="0" applyFont="1" applyFill="1" applyBorder="1" applyAlignment="1">
      <alignment vertical="center" wrapText="1"/>
    </xf>
    <xf numFmtId="0" fontId="18" fillId="3" borderId="2"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9" fillId="4" borderId="2" xfId="0" applyFont="1" applyFill="1" applyBorder="1" applyAlignment="1">
      <alignment vertical="center" wrapText="1"/>
    </xf>
    <xf numFmtId="0" fontId="18" fillId="4" borderId="2" xfId="0" applyFont="1" applyFill="1" applyBorder="1" applyAlignment="1">
      <alignment vertical="center" wrapText="1"/>
    </xf>
    <xf numFmtId="0" fontId="18" fillId="4"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4" borderId="17" xfId="0" applyFont="1" applyFill="1" applyBorder="1" applyAlignment="1">
      <alignment horizontal="center" vertical="center"/>
    </xf>
    <xf numFmtId="0" fontId="19" fillId="5" borderId="2" xfId="0" applyFont="1" applyFill="1" applyBorder="1" applyAlignment="1">
      <alignment vertical="center" wrapText="1"/>
    </xf>
    <xf numFmtId="0" fontId="18" fillId="5" borderId="2" xfId="0" applyFont="1" applyFill="1" applyBorder="1" applyAlignment="1">
      <alignment vertical="center" wrapText="1"/>
    </xf>
    <xf numFmtId="0" fontId="18" fillId="5" borderId="2" xfId="0" applyFont="1" applyFill="1" applyBorder="1" applyAlignment="1">
      <alignment horizontal="center" vertical="center"/>
    </xf>
    <xf numFmtId="0" fontId="18" fillId="5" borderId="2"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17" xfId="0" applyFont="1" applyFill="1" applyBorder="1" applyAlignment="1">
      <alignment horizontal="center" vertical="center"/>
    </xf>
    <xf numFmtId="0" fontId="19" fillId="6" borderId="2" xfId="0" applyFont="1" applyFill="1" applyBorder="1" applyAlignment="1">
      <alignment vertical="center" wrapText="1"/>
    </xf>
    <xf numFmtId="0" fontId="18" fillId="6" borderId="3" xfId="0" applyFont="1" applyFill="1" applyBorder="1" applyAlignment="1">
      <alignment horizontal="left" vertical="center" wrapText="1"/>
    </xf>
    <xf numFmtId="0" fontId="18" fillId="6" borderId="2" xfId="0" applyFont="1" applyFill="1" applyBorder="1" applyAlignment="1">
      <alignment horizontal="center" vertical="center"/>
    </xf>
    <xf numFmtId="0" fontId="18" fillId="6" borderId="2"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17" xfId="0" applyFont="1" applyFill="1" applyBorder="1" applyAlignment="1">
      <alignment horizontal="center" vertical="center"/>
    </xf>
    <xf numFmtId="0" fontId="19"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2" xfId="0" applyFont="1" applyFill="1" applyBorder="1" applyAlignment="1">
      <alignment horizontal="center" vertical="center"/>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10" borderId="2" xfId="0" applyFont="1" applyFill="1" applyBorder="1" applyAlignment="1">
      <alignment vertical="center" wrapText="1"/>
    </xf>
    <xf numFmtId="0" fontId="18" fillId="10" borderId="2" xfId="0" applyFont="1" applyFill="1" applyBorder="1" applyAlignment="1">
      <alignment vertical="center" wrapText="1"/>
    </xf>
    <xf numFmtId="0" fontId="18" fillId="10" borderId="2" xfId="0" applyFont="1" applyFill="1" applyBorder="1" applyAlignment="1">
      <alignment horizontal="center" vertical="center"/>
    </xf>
    <xf numFmtId="0" fontId="18" fillId="10" borderId="2"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19" fillId="10" borderId="2" xfId="0" applyFont="1" applyFill="1" applyBorder="1" applyAlignment="1">
      <alignment horizontal="center" vertical="center"/>
    </xf>
    <xf numFmtId="0" fontId="19" fillId="10" borderId="17" xfId="0" applyFont="1" applyFill="1" applyBorder="1" applyAlignment="1">
      <alignment horizontal="center" vertical="center"/>
    </xf>
    <xf numFmtId="0" fontId="18" fillId="9" borderId="2" xfId="0" applyFont="1" applyFill="1" applyBorder="1" applyAlignment="1">
      <alignment vertical="center" wrapText="1"/>
    </xf>
    <xf numFmtId="0" fontId="18" fillId="9" borderId="2" xfId="0" applyFont="1" applyFill="1" applyBorder="1" applyAlignment="1">
      <alignment horizontal="center" vertical="center"/>
    </xf>
    <xf numFmtId="0" fontId="20" fillId="9" borderId="2" xfId="0" applyFont="1" applyFill="1" applyBorder="1" applyAlignment="1">
      <alignment horizontal="center" vertical="center" wrapText="1"/>
    </xf>
    <xf numFmtId="0" fontId="20" fillId="9" borderId="17" xfId="0" applyFont="1" applyFill="1" applyBorder="1" applyAlignment="1">
      <alignment horizontal="center" vertical="center" wrapText="1"/>
    </xf>
    <xf numFmtId="0" fontId="19" fillId="11" borderId="15" xfId="0" applyFont="1" applyFill="1" applyBorder="1" applyAlignment="1">
      <alignment vertical="center" wrapText="1"/>
    </xf>
    <xf numFmtId="0" fontId="18" fillId="11" borderId="15" xfId="0" applyFont="1" applyFill="1" applyBorder="1" applyAlignment="1">
      <alignment vertical="center" wrapText="1"/>
    </xf>
    <xf numFmtId="0" fontId="18" fillId="11" borderId="15" xfId="0" applyFont="1" applyFill="1" applyBorder="1" applyAlignment="1">
      <alignment horizontal="center" vertical="center"/>
    </xf>
    <xf numFmtId="0" fontId="20" fillId="11" borderId="15" xfId="0" applyFont="1" applyFill="1" applyBorder="1" applyAlignment="1">
      <alignment horizontal="center" vertical="center" wrapText="1"/>
    </xf>
    <xf numFmtId="0" fontId="21" fillId="11" borderId="15" xfId="0" applyFont="1" applyFill="1" applyBorder="1" applyAlignment="1">
      <alignment horizontal="center" vertical="center"/>
    </xf>
    <xf numFmtId="0" fontId="21" fillId="11" borderId="16" xfId="0" applyFont="1" applyFill="1" applyBorder="1" applyAlignment="1">
      <alignment horizontal="center" vertical="center"/>
    </xf>
    <xf numFmtId="0" fontId="1" fillId="0" borderId="7" xfId="0" applyFont="1" applyBorder="1" applyAlignment="1">
      <alignment horizontal="center" vertical="center"/>
    </xf>
    <xf numFmtId="0" fontId="20" fillId="11" borderId="2" xfId="0" applyFont="1" applyFill="1" applyBorder="1" applyAlignment="1">
      <alignment horizontal="center" vertical="center" wrapText="1"/>
    </xf>
    <xf numFmtId="0" fontId="21" fillId="11" borderId="2" xfId="0" applyFont="1" applyFill="1" applyBorder="1" applyAlignment="1">
      <alignment horizontal="center" vertical="center"/>
    </xf>
    <xf numFmtId="0" fontId="21" fillId="11" borderId="17" xfId="0" applyFont="1" applyFill="1" applyBorder="1" applyAlignment="1">
      <alignment horizontal="center" vertical="center"/>
    </xf>
    <xf numFmtId="0" fontId="20" fillId="11" borderId="2" xfId="0" applyFont="1" applyFill="1" applyBorder="1" applyAlignment="1">
      <alignment horizontal="left" vertical="center" wrapText="1"/>
    </xf>
    <xf numFmtId="0" fontId="18" fillId="11" borderId="15"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9" fontId="4" fillId="15" borderId="1" xfId="0" applyNumberFormat="1"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8" borderId="22" xfId="0" applyFont="1" applyFill="1" applyBorder="1" applyAlignment="1">
      <alignment horizontal="justify" vertical="center" wrapText="1"/>
    </xf>
    <xf numFmtId="0" fontId="19" fillId="0" borderId="1" xfId="0" applyFont="1" applyBorder="1" applyAlignment="1">
      <alignment horizontal="center" vertical="center" wrapText="1"/>
    </xf>
    <xf numFmtId="0" fontId="4" fillId="0" borderId="1" xfId="0" applyFont="1" applyBorder="1" applyAlignment="1">
      <alignment horizontal="justify" vertical="top" wrapText="1"/>
    </xf>
    <xf numFmtId="9" fontId="14" fillId="0" borderId="1" xfId="1"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18" borderId="10" xfId="0" applyFont="1" applyFill="1" applyBorder="1" applyAlignment="1">
      <alignment horizontal="center" vertical="center" wrapText="1"/>
    </xf>
    <xf numFmtId="0" fontId="19" fillId="18" borderId="4" xfId="0" applyFont="1" applyFill="1" applyBorder="1" applyAlignment="1">
      <alignment horizontal="center" vertical="center" wrapText="1"/>
    </xf>
    <xf numFmtId="0" fontId="19" fillId="18" borderId="11" xfId="0" applyFont="1" applyFill="1" applyBorder="1" applyAlignment="1">
      <alignment horizontal="center" vertical="center" wrapText="1"/>
    </xf>
    <xf numFmtId="0" fontId="4" fillId="15" borderId="20" xfId="0" applyFont="1" applyFill="1" applyBorder="1" applyAlignment="1">
      <alignment vertical="center" wrapText="1"/>
    </xf>
    <xf numFmtId="0" fontId="4" fillId="15" borderId="27" xfId="0" applyFont="1" applyFill="1" applyBorder="1" applyAlignment="1">
      <alignment horizontal="center" vertical="center" wrapText="1"/>
    </xf>
    <xf numFmtId="0" fontId="4" fillId="15" borderId="21" xfId="0" applyFont="1" applyFill="1" applyBorder="1" applyAlignment="1">
      <alignment vertical="center" wrapText="1"/>
    </xf>
    <xf numFmtId="0" fontId="4" fillId="18" borderId="20" xfId="0" applyFont="1" applyFill="1" applyBorder="1" applyAlignment="1">
      <alignment horizontal="justify" vertical="center" wrapText="1"/>
    </xf>
    <xf numFmtId="0" fontId="4" fillId="18" borderId="27" xfId="0" applyFont="1" applyFill="1" applyBorder="1" applyAlignment="1">
      <alignment vertical="center" wrapText="1"/>
    </xf>
    <xf numFmtId="0" fontId="1" fillId="18" borderId="21" xfId="0" applyFont="1" applyFill="1" applyBorder="1" applyAlignment="1">
      <alignment horizontal="center" vertical="center"/>
    </xf>
    <xf numFmtId="0" fontId="4" fillId="15" borderId="22" xfId="0" applyFont="1" applyFill="1" applyBorder="1" applyAlignment="1">
      <alignment vertical="center" wrapText="1"/>
    </xf>
    <xf numFmtId="0" fontId="4" fillId="15" borderId="23" xfId="0" applyFont="1" applyFill="1" applyBorder="1" applyAlignment="1">
      <alignment vertical="center" wrapText="1"/>
    </xf>
    <xf numFmtId="0" fontId="4" fillId="18" borderId="22" xfId="0" applyFont="1" applyFill="1" applyBorder="1" applyAlignment="1">
      <alignment horizontal="justify" vertical="center"/>
    </xf>
    <xf numFmtId="0" fontId="5" fillId="18" borderId="1" xfId="0" applyFont="1" applyFill="1" applyBorder="1" applyAlignment="1">
      <alignment vertical="center" wrapText="1"/>
    </xf>
    <xf numFmtId="0" fontId="1" fillId="18" borderId="23" xfId="0" applyFont="1" applyFill="1" applyBorder="1" applyAlignment="1">
      <alignment horizontal="center" vertical="center"/>
    </xf>
    <xf numFmtId="0" fontId="4" fillId="15" borderId="22" xfId="0" applyFont="1" applyFill="1" applyBorder="1" applyAlignment="1">
      <alignment vertical="center"/>
    </xf>
    <xf numFmtId="0" fontId="4" fillId="15" borderId="1" xfId="0" applyFont="1" applyFill="1" applyBorder="1" applyAlignment="1">
      <alignment horizontal="center" vertical="center"/>
    </xf>
    <xf numFmtId="0" fontId="4" fillId="15" borderId="23" xfId="0" applyFont="1" applyFill="1" applyBorder="1" applyAlignment="1">
      <alignment vertical="center"/>
    </xf>
    <xf numFmtId="0" fontId="4" fillId="18" borderId="10" xfId="0" applyFont="1" applyFill="1" applyBorder="1" applyAlignment="1">
      <alignment horizontal="justify" vertical="center"/>
    </xf>
    <xf numFmtId="0" fontId="4" fillId="18" borderId="4" xfId="0" applyFont="1" applyFill="1" applyBorder="1" applyAlignment="1">
      <alignment vertical="center" wrapText="1"/>
    </xf>
    <xf numFmtId="0" fontId="1" fillId="18" borderId="11" xfId="0" applyFont="1" applyFill="1" applyBorder="1" applyAlignment="1">
      <alignment horizontal="center" vertical="center"/>
    </xf>
    <xf numFmtId="9" fontId="4" fillId="15" borderId="1" xfId="0" applyNumberFormat="1" applyFont="1" applyFill="1" applyBorder="1" applyAlignment="1">
      <alignment horizontal="center" vertical="center"/>
    </xf>
    <xf numFmtId="0" fontId="25" fillId="15" borderId="23" xfId="6" applyFill="1" applyBorder="1" applyAlignment="1">
      <alignment vertical="center" wrapText="1"/>
    </xf>
    <xf numFmtId="0" fontId="4" fillId="18" borderId="22" xfId="0" applyFont="1" applyFill="1" applyBorder="1" applyAlignment="1">
      <alignment vertical="center" wrapText="1"/>
    </xf>
    <xf numFmtId="0" fontId="4" fillId="18" borderId="1" xfId="0" applyFont="1" applyFill="1" applyBorder="1" applyAlignment="1">
      <alignment vertical="center" wrapText="1"/>
    </xf>
    <xf numFmtId="9" fontId="4" fillId="15" borderId="1" xfId="1" applyFont="1" applyFill="1" applyBorder="1" applyAlignment="1">
      <alignment horizontal="center" vertical="center" wrapText="1"/>
    </xf>
    <xf numFmtId="0" fontId="4" fillId="18" borderId="10" xfId="0" applyFont="1" applyFill="1" applyBorder="1" applyAlignment="1">
      <alignment horizontal="justify" vertical="center" wrapText="1"/>
    </xf>
    <xf numFmtId="2" fontId="4" fillId="15" borderId="1" xfId="0" applyNumberFormat="1" applyFont="1" applyFill="1" applyBorder="1" applyAlignment="1">
      <alignment horizontal="center" vertical="center"/>
    </xf>
    <xf numFmtId="0" fontId="4" fillId="15" borderId="1" xfId="0" applyFont="1" applyFill="1" applyBorder="1" applyAlignment="1">
      <alignment horizontal="justify" vertical="center" wrapText="1"/>
    </xf>
    <xf numFmtId="0" fontId="4" fillId="15" borderId="24" xfId="0" applyFont="1" applyFill="1" applyBorder="1" applyAlignment="1">
      <alignment vertical="center" wrapText="1"/>
    </xf>
    <xf numFmtId="0" fontId="4" fillId="15" borderId="26" xfId="0" applyFont="1" applyFill="1" applyBorder="1" applyAlignment="1">
      <alignment horizontal="center" vertical="center"/>
    </xf>
    <xf numFmtId="0" fontId="4" fillId="15" borderId="25" xfId="0" applyFont="1" applyFill="1" applyBorder="1" applyAlignment="1">
      <alignment vertical="center"/>
    </xf>
    <xf numFmtId="0" fontId="4" fillId="15" borderId="10" xfId="0" applyFont="1" applyFill="1" applyBorder="1" applyAlignment="1">
      <alignment vertical="center" wrapText="1"/>
    </xf>
    <xf numFmtId="9" fontId="4" fillId="15" borderId="4" xfId="1" applyFont="1" applyFill="1" applyBorder="1" applyAlignment="1">
      <alignment horizontal="center" vertical="center" wrapText="1"/>
    </xf>
    <xf numFmtId="0" fontId="4" fillId="15" borderId="11" xfId="0" applyFont="1" applyFill="1" applyBorder="1" applyAlignment="1">
      <alignment vertical="center" wrapText="1"/>
    </xf>
    <xf numFmtId="0" fontId="4" fillId="18" borderId="10" xfId="0" applyFont="1" applyFill="1" applyBorder="1" applyAlignment="1">
      <alignment vertical="center" wrapText="1"/>
    </xf>
    <xf numFmtId="10" fontId="4" fillId="15" borderId="1" xfId="0" applyNumberFormat="1" applyFont="1" applyFill="1" applyBorder="1" applyAlignment="1">
      <alignment horizontal="center" vertical="center"/>
    </xf>
    <xf numFmtId="0" fontId="4" fillId="15" borderId="24" xfId="0" applyFont="1" applyFill="1" applyBorder="1" applyAlignment="1">
      <alignment vertical="center"/>
    </xf>
    <xf numFmtId="0" fontId="4" fillId="15" borderId="4" xfId="0" applyFont="1" applyFill="1" applyBorder="1" applyAlignment="1">
      <alignment horizontal="center" vertical="center" wrapText="1"/>
    </xf>
    <xf numFmtId="0" fontId="4" fillId="15" borderId="26" xfId="0" applyFont="1" applyFill="1" applyBorder="1" applyAlignment="1">
      <alignment horizontal="center" vertical="center" wrapText="1"/>
    </xf>
    <xf numFmtId="0" fontId="4" fillId="15" borderId="25" xfId="0" applyFont="1" applyFill="1" applyBorder="1" applyAlignment="1">
      <alignment vertical="center" wrapText="1"/>
    </xf>
    <xf numFmtId="0" fontId="4" fillId="18" borderId="24" xfId="0" applyFont="1" applyFill="1" applyBorder="1" applyAlignment="1">
      <alignment horizontal="justify" vertical="center" wrapText="1"/>
    </xf>
    <xf numFmtId="0" fontId="4" fillId="18" borderId="26" xfId="0" applyFont="1" applyFill="1" applyBorder="1" applyAlignment="1">
      <alignment vertical="center" wrapText="1"/>
    </xf>
    <xf numFmtId="0" fontId="1" fillId="18" borderId="25" xfId="0" applyFont="1" applyFill="1" applyBorder="1" applyAlignment="1">
      <alignment horizontal="center" vertical="center"/>
    </xf>
    <xf numFmtId="0" fontId="25" fillId="15" borderId="11" xfId="6" applyFill="1" applyBorder="1" applyAlignment="1">
      <alignment vertical="center" wrapText="1"/>
    </xf>
    <xf numFmtId="0" fontId="4" fillId="15" borderId="34" xfId="0" applyFont="1" applyFill="1" applyBorder="1" applyAlignment="1">
      <alignment vertical="center" wrapText="1"/>
    </xf>
    <xf numFmtId="9" fontId="4" fillId="15" borderId="27" xfId="0" applyNumberFormat="1" applyFont="1" applyFill="1" applyBorder="1" applyAlignment="1">
      <alignment horizontal="center" vertical="center" wrapText="1"/>
    </xf>
    <xf numFmtId="0" fontId="4" fillId="18" borderId="20" xfId="0" applyFont="1" applyFill="1" applyBorder="1" applyAlignment="1">
      <alignment vertical="center" wrapText="1"/>
    </xf>
    <xf numFmtId="0" fontId="4" fillId="18" borderId="1" xfId="0" applyFont="1" applyFill="1" applyBorder="1" applyAlignment="1">
      <alignment vertical="center"/>
    </xf>
    <xf numFmtId="0" fontId="4" fillId="15" borderId="10" xfId="0" applyFont="1" applyFill="1" applyBorder="1" applyAlignment="1">
      <alignment vertical="center"/>
    </xf>
    <xf numFmtId="0" fontId="4" fillId="15" borderId="4" xfId="0" applyFont="1" applyFill="1" applyBorder="1" applyAlignment="1">
      <alignment horizontal="center" vertical="center"/>
    </xf>
    <xf numFmtId="0" fontId="4" fillId="15" borderId="11" xfId="0" applyFont="1" applyFill="1" applyBorder="1" applyAlignment="1">
      <alignment vertical="center"/>
    </xf>
    <xf numFmtId="164" fontId="4" fillId="15" borderId="1" xfId="1" applyNumberFormat="1" applyFont="1" applyFill="1" applyBorder="1" applyAlignment="1">
      <alignment horizontal="center" vertical="center"/>
    </xf>
    <xf numFmtId="0" fontId="4" fillId="18" borderId="34" xfId="0" applyFont="1" applyFill="1" applyBorder="1" applyAlignment="1">
      <alignment vertical="center" wrapText="1"/>
    </xf>
    <xf numFmtId="0" fontId="4" fillId="18" borderId="2" xfId="0" applyFont="1" applyFill="1" applyBorder="1" applyAlignment="1">
      <alignment vertical="center" wrapText="1"/>
    </xf>
    <xf numFmtId="0" fontId="4" fillId="15" borderId="27" xfId="0" applyFont="1" applyFill="1" applyBorder="1" applyAlignment="1">
      <alignment horizontal="center" vertical="center"/>
    </xf>
    <xf numFmtId="0" fontId="4" fillId="15" borderId="21" xfId="0" applyFont="1" applyFill="1" applyBorder="1" applyAlignment="1">
      <alignment vertical="center"/>
    </xf>
    <xf numFmtId="0" fontId="4" fillId="18" borderId="20" xfId="0" applyFont="1" applyFill="1" applyBorder="1" applyAlignment="1">
      <alignment horizontal="justify" vertical="center"/>
    </xf>
    <xf numFmtId="0" fontId="5" fillId="0" borderId="1" xfId="0" applyFont="1" applyBorder="1" applyAlignment="1">
      <alignment horizontal="justify" vertical="top" wrapText="1"/>
    </xf>
    <xf numFmtId="0" fontId="19" fillId="2" borderId="1" xfId="0" applyFont="1" applyFill="1" applyBorder="1" applyAlignment="1">
      <alignment horizontal="center" vertical="center" wrapText="1"/>
    </xf>
    <xf numFmtId="0" fontId="4" fillId="2" borderId="1" xfId="0" applyFont="1" applyFill="1" applyBorder="1" applyAlignment="1">
      <alignment horizontal="justify" vertical="top" wrapText="1"/>
    </xf>
    <xf numFmtId="0" fontId="5" fillId="0" borderId="0" xfId="0" applyFont="1" applyAlignment="1">
      <alignment vertical="center"/>
    </xf>
    <xf numFmtId="0" fontId="5" fillId="0" borderId="0" xfId="0" applyFont="1"/>
    <xf numFmtId="0" fontId="21" fillId="15" borderId="1" xfId="0" applyFont="1" applyFill="1" applyBorder="1" applyAlignment="1">
      <alignment horizontal="center" vertical="center" wrapText="1"/>
    </xf>
    <xf numFmtId="9" fontId="33" fillId="2" borderId="1" xfId="1" applyFont="1" applyFill="1" applyBorder="1" applyAlignment="1">
      <alignment horizontal="center" vertical="center" wrapText="1"/>
    </xf>
    <xf numFmtId="9" fontId="17" fillId="2" borderId="1" xfId="1" applyFont="1" applyFill="1" applyBorder="1" applyAlignment="1">
      <alignment horizontal="center" vertical="center" wrapText="1"/>
    </xf>
    <xf numFmtId="9" fontId="17" fillId="0" borderId="1" xfId="1" applyFont="1" applyFill="1" applyBorder="1" applyAlignment="1">
      <alignment horizontal="center" vertical="center" wrapText="1"/>
    </xf>
    <xf numFmtId="9" fontId="34" fillId="0" borderId="1" xfId="1" applyFont="1" applyFill="1" applyBorder="1" applyAlignment="1">
      <alignment horizontal="center" vertical="center" wrapText="1"/>
    </xf>
    <xf numFmtId="9" fontId="34" fillId="2" borderId="1" xfId="1" applyFont="1" applyFill="1" applyBorder="1" applyAlignment="1">
      <alignment horizontal="center" vertical="center" wrapText="1"/>
    </xf>
    <xf numFmtId="0" fontId="32" fillId="0" borderId="0" xfId="0" applyFont="1" applyAlignment="1">
      <alignment horizontal="justify" vertical="top"/>
    </xf>
    <xf numFmtId="0" fontId="0" fillId="0" borderId="0" xfId="0" applyAlignment="1">
      <alignment horizontal="justify" vertical="top"/>
    </xf>
    <xf numFmtId="0" fontId="22" fillId="0" borderId="0" xfId="0" applyFont="1" applyAlignment="1">
      <alignment horizontal="justify" vertical="top"/>
    </xf>
    <xf numFmtId="0" fontId="0" fillId="0" borderId="35" xfId="0" applyBorder="1" applyAlignment="1">
      <alignment horizontal="justify" vertical="top"/>
    </xf>
    <xf numFmtId="0" fontId="32" fillId="0" borderId="36" xfId="0" applyFont="1" applyBorder="1" applyAlignment="1">
      <alignment horizontal="justify" vertical="top"/>
    </xf>
    <xf numFmtId="0" fontId="22" fillId="0" borderId="37" xfId="0" applyFont="1" applyBorder="1" applyAlignment="1">
      <alignment horizontal="justify" vertical="top"/>
    </xf>
    <xf numFmtId="0" fontId="22" fillId="23" borderId="37" xfId="0" applyFont="1" applyFill="1" applyBorder="1" applyAlignment="1">
      <alignment horizontal="justify" vertical="top"/>
    </xf>
    <xf numFmtId="0" fontId="22" fillId="0" borderId="38" xfId="0" applyFont="1" applyBorder="1" applyAlignment="1">
      <alignment horizontal="justify" vertical="top"/>
    </xf>
    <xf numFmtId="0" fontId="22" fillId="0" borderId="39" xfId="0" applyFont="1" applyBorder="1" applyAlignment="1">
      <alignment horizontal="justify" vertical="top"/>
    </xf>
    <xf numFmtId="15" fontId="22" fillId="0" borderId="0" xfId="0" applyNumberFormat="1" applyFont="1" applyAlignment="1">
      <alignment horizontal="justify" vertical="top"/>
    </xf>
    <xf numFmtId="0" fontId="22" fillId="24" borderId="37" xfId="0" applyFont="1" applyFill="1" applyBorder="1" applyAlignment="1">
      <alignment horizontal="justify" vertical="top"/>
    </xf>
    <xf numFmtId="0" fontId="25" fillId="0" borderId="37" xfId="6" applyBorder="1" applyAlignment="1">
      <alignment horizontal="justify" vertical="top"/>
    </xf>
    <xf numFmtId="0" fontId="22" fillId="0" borderId="40" xfId="0" applyFont="1" applyBorder="1" applyAlignment="1">
      <alignment horizontal="justify" vertical="top"/>
    </xf>
    <xf numFmtId="0" fontId="22" fillId="23" borderId="40" xfId="0" applyFont="1" applyFill="1" applyBorder="1" applyAlignment="1">
      <alignment horizontal="justify" vertical="top"/>
    </xf>
    <xf numFmtId="0" fontId="22" fillId="24" borderId="40" xfId="0" applyFont="1" applyFill="1" applyBorder="1" applyAlignment="1">
      <alignment horizontal="justify" vertical="top"/>
    </xf>
    <xf numFmtId="0" fontId="0" fillId="0" borderId="41" xfId="0" applyBorder="1" applyAlignment="1">
      <alignment horizontal="justify" vertical="top"/>
    </xf>
    <xf numFmtId="0" fontId="22" fillId="0" borderId="42" xfId="0" applyFont="1" applyBorder="1" applyAlignment="1">
      <alignment horizontal="justify" vertical="top"/>
    </xf>
    <xf numFmtId="0" fontId="22" fillId="23" borderId="42" xfId="0" applyFont="1" applyFill="1" applyBorder="1" applyAlignment="1">
      <alignment horizontal="justify" vertical="top"/>
    </xf>
    <xf numFmtId="0" fontId="0" fillId="0" borderId="38" xfId="0" applyBorder="1" applyAlignment="1">
      <alignment horizontal="justify" vertical="top"/>
    </xf>
    <xf numFmtId="0" fontId="0" fillId="0" borderId="39" xfId="0" applyBorder="1" applyAlignment="1">
      <alignment horizontal="justify" vertical="top"/>
    </xf>
    <xf numFmtId="0" fontId="22" fillId="24" borderId="42" xfId="0" applyFont="1" applyFill="1" applyBorder="1" applyAlignment="1">
      <alignment horizontal="justify" vertical="top"/>
    </xf>
    <xf numFmtId="0" fontId="25" fillId="0" borderId="42" xfId="6" applyBorder="1" applyAlignment="1">
      <alignment horizontal="justify" vertical="top"/>
    </xf>
    <xf numFmtId="0" fontId="22" fillId="25" borderId="37" xfId="0" applyFont="1" applyFill="1" applyBorder="1" applyAlignment="1">
      <alignment horizontal="justify" vertical="top"/>
    </xf>
    <xf numFmtId="0" fontId="22" fillId="25" borderId="40" xfId="0" applyFont="1" applyFill="1" applyBorder="1" applyAlignment="1">
      <alignment horizontal="justify" vertical="top"/>
    </xf>
    <xf numFmtId="0" fontId="22" fillId="25" borderId="42" xfId="0" applyFont="1" applyFill="1" applyBorder="1" applyAlignment="1">
      <alignment horizontal="justify" vertical="top"/>
    </xf>
    <xf numFmtId="0" fontId="22" fillId="26" borderId="37" xfId="0" applyFont="1" applyFill="1" applyBorder="1" applyAlignment="1">
      <alignment horizontal="justify" vertical="top"/>
    </xf>
    <xf numFmtId="0" fontId="22" fillId="26" borderId="40" xfId="0" applyFont="1" applyFill="1" applyBorder="1" applyAlignment="1">
      <alignment horizontal="justify" vertical="top"/>
    </xf>
    <xf numFmtId="0" fontId="25" fillId="0" borderId="40" xfId="6" applyBorder="1" applyAlignment="1">
      <alignment horizontal="justify" vertical="top"/>
    </xf>
    <xf numFmtId="0" fontId="22" fillId="0" borderId="43" xfId="0" applyFont="1" applyBorder="1" applyAlignment="1">
      <alignment horizontal="justify" vertical="top"/>
    </xf>
    <xf numFmtId="0" fontId="22" fillId="0" borderId="36" xfId="0" applyFont="1" applyBorder="1" applyAlignment="1">
      <alignment horizontal="justify" vertical="top"/>
    </xf>
    <xf numFmtId="0" fontId="22" fillId="0" borderId="44" xfId="0" applyFont="1" applyBorder="1" applyAlignment="1">
      <alignment horizontal="justify" vertical="top"/>
    </xf>
    <xf numFmtId="0" fontId="22" fillId="26" borderId="42" xfId="0" applyFont="1" applyFill="1" applyBorder="1" applyAlignment="1">
      <alignment horizontal="justify" vertical="top"/>
    </xf>
    <xf numFmtId="0" fontId="22" fillId="0" borderId="45" xfId="0" applyFont="1" applyBorder="1" applyAlignment="1">
      <alignment horizontal="justify" vertical="top"/>
    </xf>
    <xf numFmtId="0" fontId="22" fillId="0" borderId="46" xfId="0" applyFont="1" applyBorder="1" applyAlignment="1">
      <alignment horizontal="justify" vertical="top"/>
    </xf>
    <xf numFmtId="0" fontId="22" fillId="0" borderId="47" xfId="0" applyFont="1" applyBorder="1" applyAlignment="1">
      <alignment horizontal="justify" vertical="top"/>
    </xf>
    <xf numFmtId="0" fontId="0" fillId="0" borderId="48" xfId="0" applyBorder="1" applyAlignment="1">
      <alignment horizontal="justify" vertical="top"/>
    </xf>
    <xf numFmtId="0" fontId="0" fillId="0" borderId="49" xfId="0" applyBorder="1" applyAlignment="1">
      <alignment horizontal="justify" vertical="top"/>
    </xf>
    <xf numFmtId="0" fontId="0" fillId="0" borderId="50" xfId="0" applyBorder="1" applyAlignment="1">
      <alignment horizontal="justify" vertical="top"/>
    </xf>
    <xf numFmtId="0" fontId="0" fillId="0" borderId="40" xfId="0" applyBorder="1" applyAlignment="1">
      <alignment horizontal="justify" vertical="top"/>
    </xf>
    <xf numFmtId="0" fontId="32" fillId="0" borderId="1" xfId="0" applyFont="1" applyBorder="1" applyAlignment="1">
      <alignment horizontal="justify" vertical="top"/>
    </xf>
    <xf numFmtId="0" fontId="0" fillId="0" borderId="1" xfId="0" applyBorder="1" applyAlignment="1">
      <alignment horizontal="justify" vertical="top"/>
    </xf>
    <xf numFmtId="0" fontId="22" fillId="0" borderId="1" xfId="0" applyFont="1" applyBorder="1" applyAlignment="1">
      <alignment horizontal="justify" vertical="top"/>
    </xf>
    <xf numFmtId="0" fontId="22" fillId="20" borderId="1" xfId="0" applyFont="1" applyFill="1" applyBorder="1" applyAlignment="1">
      <alignment horizontal="justify" vertical="top"/>
    </xf>
    <xf numFmtId="0" fontId="22" fillId="21" borderId="1" xfId="0" applyFont="1" applyFill="1" applyBorder="1" applyAlignment="1">
      <alignment horizontal="justify" vertical="top"/>
    </xf>
    <xf numFmtId="14" fontId="22" fillId="0" borderId="1" xfId="0" applyNumberFormat="1" applyFont="1" applyBorder="1" applyAlignment="1">
      <alignment horizontal="justify" vertical="top"/>
    </xf>
    <xf numFmtId="0" fontId="22" fillId="22" borderId="1" xfId="0" applyFont="1" applyFill="1" applyBorder="1" applyAlignment="1">
      <alignment horizontal="justify" vertical="top"/>
    </xf>
    <xf numFmtId="0" fontId="15" fillId="17" borderId="12"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5" fillId="27" borderId="12" xfId="0" applyFont="1" applyFill="1" applyBorder="1" applyAlignment="1">
      <alignment horizontal="center" vertical="center" wrapText="1"/>
    </xf>
    <xf numFmtId="0" fontId="1" fillId="27" borderId="1" xfId="0" applyFont="1" applyFill="1" applyBorder="1" applyAlignment="1">
      <alignment horizontal="center" vertical="center" wrapText="1"/>
    </xf>
    <xf numFmtId="9" fontId="14" fillId="0" borderId="0" xfId="1" applyFont="1" applyFill="1" applyBorder="1" applyAlignment="1">
      <alignment horizontal="center" vertical="center" wrapText="1"/>
    </xf>
    <xf numFmtId="9" fontId="4" fillId="0" borderId="0" xfId="0" applyNumberFormat="1" applyFont="1" applyAlignment="1">
      <alignment vertical="center"/>
    </xf>
    <xf numFmtId="9" fontId="4" fillId="0" borderId="0" xfId="0" applyNumberFormat="1" applyFont="1" applyAlignment="1">
      <alignment horizontal="center" vertical="center"/>
    </xf>
    <xf numFmtId="0" fontId="5" fillId="27" borderId="1" xfId="0" applyFont="1" applyFill="1" applyBorder="1" applyAlignment="1">
      <alignment horizontal="center" vertical="center" wrapText="1"/>
    </xf>
    <xf numFmtId="9" fontId="5" fillId="27" borderId="1" xfId="0" applyNumberFormat="1" applyFont="1" applyFill="1" applyBorder="1" applyAlignment="1">
      <alignment horizontal="center" vertical="center" wrapText="1"/>
    </xf>
    <xf numFmtId="0" fontId="4" fillId="27" borderId="1" xfId="0" applyFont="1" applyFill="1" applyBorder="1" applyAlignment="1">
      <alignment horizontal="center" vertical="center" wrapText="1"/>
    </xf>
    <xf numFmtId="9" fontId="1" fillId="27"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16" fillId="2" borderId="2" xfId="0" applyNumberFormat="1" applyFont="1" applyFill="1" applyBorder="1" applyAlignment="1">
      <alignment horizontal="center" vertical="center" wrapText="1"/>
    </xf>
    <xf numFmtId="9" fontId="16" fillId="2" borderId="3"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9" fontId="16" fillId="0" borderId="2"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9" fontId="16" fillId="0" borderId="4" xfId="0" applyNumberFormat="1"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justify" vertical="center" wrapText="1"/>
    </xf>
    <xf numFmtId="0" fontId="1" fillId="18" borderId="7" xfId="0" applyFont="1" applyFill="1" applyBorder="1" applyAlignment="1">
      <alignment horizontal="center" vertical="center" wrapText="1"/>
    </xf>
    <xf numFmtId="0" fontId="1" fillId="18" borderId="8" xfId="0" applyFont="1" applyFill="1" applyBorder="1" applyAlignment="1">
      <alignment horizontal="center" vertical="center" wrapText="1"/>
    </xf>
    <xf numFmtId="0" fontId="1" fillId="18" borderId="9"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 fillId="15" borderId="13"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4" fillId="15" borderId="22" xfId="0" applyFont="1" applyFill="1" applyBorder="1" applyAlignment="1">
      <alignment horizontal="center" vertical="center"/>
    </xf>
    <xf numFmtId="0" fontId="4" fillId="15" borderId="1" xfId="0" applyFont="1" applyFill="1" applyBorder="1" applyAlignment="1">
      <alignment horizontal="center" vertical="center"/>
    </xf>
    <xf numFmtId="0" fontId="4" fillId="15" borderId="23" xfId="0" applyFont="1" applyFill="1" applyBorder="1" applyAlignment="1">
      <alignment horizontal="center" vertical="center"/>
    </xf>
    <xf numFmtId="0" fontId="4" fillId="18" borderId="22"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23" xfId="0" applyFont="1" applyFill="1" applyBorder="1" applyAlignment="1">
      <alignment horizontal="center" vertical="center"/>
    </xf>
    <xf numFmtId="0" fontId="6"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9" xfId="0" applyFont="1" applyBorder="1" applyAlignment="1">
      <alignment horizontal="center" vertical="center" wrapText="1"/>
    </xf>
    <xf numFmtId="0" fontId="18" fillId="0" borderId="15" xfId="0" applyFont="1" applyBorder="1" applyAlignment="1">
      <alignment horizontal="center" vertical="center" wrapText="1"/>
    </xf>
    <xf numFmtId="9" fontId="1" fillId="3" borderId="33" xfId="0" applyNumberFormat="1" applyFont="1" applyFill="1" applyBorder="1" applyAlignment="1">
      <alignment horizontal="center" vertical="center"/>
    </xf>
    <xf numFmtId="9" fontId="1" fillId="3" borderId="0" xfId="0" applyNumberFormat="1" applyFont="1" applyFill="1" applyAlignment="1">
      <alignment horizontal="center" vertical="center"/>
    </xf>
    <xf numFmtId="0" fontId="15" fillId="15" borderId="12"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5" fillId="15" borderId="14" xfId="0" applyFont="1" applyFill="1" applyBorder="1" applyAlignment="1">
      <alignment horizontal="center" vertical="center" wrapText="1"/>
    </xf>
    <xf numFmtId="9" fontId="1" fillId="9" borderId="0" xfId="0" applyNumberFormat="1" applyFont="1" applyFill="1" applyAlignment="1">
      <alignment horizontal="center" vertical="center"/>
    </xf>
    <xf numFmtId="9" fontId="1" fillId="11" borderId="0" xfId="0" applyNumberFormat="1" applyFont="1" applyFill="1" applyAlignment="1">
      <alignment horizontal="center" vertical="center"/>
    </xf>
    <xf numFmtId="9" fontId="1" fillId="4" borderId="0" xfId="0" applyNumberFormat="1" applyFont="1" applyFill="1" applyAlignment="1">
      <alignment horizontal="center" vertical="center"/>
    </xf>
    <xf numFmtId="9" fontId="1" fillId="5" borderId="0" xfId="0" applyNumberFormat="1" applyFont="1" applyFill="1" applyAlignment="1">
      <alignment horizontal="center" vertical="center"/>
    </xf>
    <xf numFmtId="9" fontId="1" fillId="19" borderId="0" xfId="0" applyNumberFormat="1" applyFont="1" applyFill="1" applyAlignment="1">
      <alignment horizontal="center" vertical="center"/>
    </xf>
    <xf numFmtId="9" fontId="1" fillId="7" borderId="0" xfId="0" applyNumberFormat="1" applyFont="1" applyFill="1" applyAlignment="1">
      <alignment horizontal="center" vertical="center"/>
    </xf>
    <xf numFmtId="9" fontId="4" fillId="8" borderId="0" xfId="0" applyNumberFormat="1" applyFont="1" applyFill="1" applyAlignment="1">
      <alignment horizontal="center" vertical="center"/>
    </xf>
    <xf numFmtId="9" fontId="1" fillId="10" borderId="0" xfId="0" applyNumberFormat="1" applyFont="1" applyFill="1" applyAlignment="1">
      <alignment horizontal="center" vertical="center"/>
    </xf>
  </cellXfs>
  <cellStyles count="7">
    <cellStyle name="Hipervínculo" xfId="6" builtinId="8"/>
    <cellStyle name="Normal" xfId="0" builtinId="0"/>
    <cellStyle name="Normal - Style1 2" xfId="2" xr:uid="{5D77375B-A032-4254-814B-29D3595F0B21}"/>
    <cellStyle name="Normal 2" xfId="4" xr:uid="{9DB0C65F-0BEB-4414-B127-5131BF75B8CF}"/>
    <cellStyle name="Normal 2 2" xfId="5" xr:uid="{7DABBD6D-76FE-477D-816F-BE5681372D38}"/>
    <cellStyle name="Normal 3 2" xfId="3" xr:uid="{CC673EE2-1227-478C-B5E3-D70E71184BEE}"/>
    <cellStyle name="Porcentaje" xfId="1" builtinId="5"/>
  </cellStyles>
  <dxfs count="11">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2" defaultPivotStyle="PivotStyleLight16"/>
  <colors>
    <mruColors>
      <color rgb="FFEEFFDD"/>
      <color rgb="FFCCCCFF"/>
      <color rgb="FFFFCCFF"/>
      <color rgb="FFABE9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536864</xdr:colOff>
      <xdr:row>0</xdr:row>
      <xdr:rowOff>161636</xdr:rowOff>
    </xdr:from>
    <xdr:to>
      <xdr:col>1</xdr:col>
      <xdr:colOff>825500</xdr:colOff>
      <xdr:row>2</xdr:row>
      <xdr:rowOff>36</xdr:rowOff>
    </xdr:to>
    <xdr:pic>
      <xdr:nvPicPr>
        <xdr:cNvPr id="3" name="Imagen 2" descr="http://190.27.245.106:8080/Isolucionsda/MediosSDA/ba5286f21c134f3e8722d11c2b967dea.jpg">
          <a:extLst>
            <a:ext uri="{FF2B5EF4-FFF2-40B4-BE49-F238E27FC236}">
              <a16:creationId xmlns:a16="http://schemas.microsoft.com/office/drawing/2014/main" id="{06016E6C-1B9A-4AA8-BE36-8F8448F4E63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864" y="161636"/>
          <a:ext cx="2903681" cy="8386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536864</xdr:colOff>
      <xdr:row>0</xdr:row>
      <xdr:rowOff>161636</xdr:rowOff>
    </xdr:from>
    <xdr:to>
      <xdr:col>1</xdr:col>
      <xdr:colOff>825500</xdr:colOff>
      <xdr:row>2</xdr:row>
      <xdr:rowOff>36</xdr:rowOff>
    </xdr:to>
    <xdr:pic>
      <xdr:nvPicPr>
        <xdr:cNvPr id="2" name="Imagen 1" descr="http://190.27.245.106:8080/Isolucionsda/MediosSDA/ba5286f21c134f3e8722d11c2b967dea.jpg">
          <a:extLst>
            <a:ext uri="{FF2B5EF4-FFF2-40B4-BE49-F238E27FC236}">
              <a16:creationId xmlns:a16="http://schemas.microsoft.com/office/drawing/2014/main" id="{D514BBCE-E1B5-46F7-95D7-F15422AE3B6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864" y="161636"/>
          <a:ext cx="2898486" cy="8417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OL%20INTERNO%20CGC\TALLER\GESTION%20DEL%20RIES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sonia.badillo/Downloads/Estrategia%20de%20rendici&#243;n%20de%20cuentas%2027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SISTEMA%20INTEGRADO%20DE%20GESTION\VARIOS\Administraci&#243;n%20de%20Riesgos\RIESGO%20CONSOLID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bel/Desktop/Mapa%20de%20Riesgos%20SDA%20consolidado%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PRA18/Documents/UPRA%202013%20-%20AAMG/SISTEMA%20DE%20GESTI&#211;N%20DE%20CALIDAD%20UPRA%20REINGENIER&#205;A/SEGUIMIENTO%20-%20MEDICI&#211;N%20Y%20CONTROL/Formato%20de%20Seguimiento,%20Medici&#243;n%20y%20Control%20Proyectos%20Inv%20UP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 val="Listas"/>
      <sheetName val="Lista"/>
      <sheetName val="Tabla Valoración controles"/>
      <sheetName val="Opciones Tratamiento"/>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IL RIESGO"/>
      <sheetName val="% CONTROL"/>
      <sheetName val="CONSOLIDADO"/>
      <sheetName val="FUENTE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GENERAL"/>
      <sheetName val="INFORMACIÓN GENERAL"/>
      <sheetName val="ACTIVIDADES 2013"/>
      <sheetName val="ACTIVIDADES 2012"/>
      <sheetName val="PAG. 1"/>
      <sheetName val="PAG. 2"/>
      <sheetName val="PAG. 3"/>
      <sheetName val="PAG. 4"/>
      <sheetName val="PAG. 5"/>
      <sheetName val="PAG. 6"/>
      <sheetName val="PAG. 7"/>
      <sheetName val="PAG. 8 PRODUCTOS BPIN"/>
      <sheetName val="PAG. 8 ACTIVIDADES BPIN"/>
      <sheetName val="PAG. 8 PROYECTOS OPERATIVOS"/>
      <sheetName val="PAG. 9"/>
      <sheetName val="PAG. 10"/>
      <sheetName val="PAG. 11"/>
      <sheetName val="PAG. 12"/>
      <sheetName val="P.A. DATOS BÁSICOS 2012"/>
      <sheetName val="P.A. CRONOGRAMA 2012"/>
      <sheetName val="FICHA INVERSION 2012"/>
      <sheetName val="P.A. DATOS BÁSICOS 2013"/>
      <sheetName val="P.A. CRONOGRAMA 2013"/>
      <sheetName val="FICHA INVERSION 2013"/>
      <sheetName val="PLAN OPERATIVO 2013"/>
      <sheetName val="TERRITORIALIZACIÓN"/>
      <sheetName val="P.A.Terri-Local Vigencia"/>
      <sheetName val="Hoja1"/>
      <sheetName val="CODIGOS"/>
      <sheetName val="Lista"/>
    </sheetNames>
    <sheetDataSet>
      <sheetData sheetId="0">
        <row r="328">
          <cell r="A328" t="str">
            <v>Seleccione Año</v>
          </cell>
        </row>
        <row r="329">
          <cell r="A329">
            <v>2012</v>
          </cell>
        </row>
        <row r="330">
          <cell r="A330">
            <v>2013</v>
          </cell>
        </row>
        <row r="331">
          <cell r="A331">
            <v>2014</v>
          </cell>
        </row>
        <row r="332">
          <cell r="A332">
            <v>2015</v>
          </cell>
        </row>
        <row r="333">
          <cell r="A333">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rive.google.com/drive/u/0/folders/1zQNOCEGO-XrdHz6im33c2f2QnflP1wfb" TargetMode="External"/><Relationship Id="rId7" Type="http://schemas.openxmlformats.org/officeDocument/2006/relationships/printerSettings" Target="../printerSettings/printerSettings3.bin"/><Relationship Id="rId2" Type="http://schemas.openxmlformats.org/officeDocument/2006/relationships/hyperlink" Target="https://drive.google.com/drive/u/0/folders/1qMonViju3v-H8sYbW4sLvMPrGzohtqAS" TargetMode="External"/><Relationship Id="rId1" Type="http://schemas.openxmlformats.org/officeDocument/2006/relationships/hyperlink" Target="https://drive.google.com/drive/u/0/folders/14HL0SgKB0moYM7jbCJa5H3kP8eybFYsS" TargetMode="External"/><Relationship Id="rId6" Type="http://schemas.openxmlformats.org/officeDocument/2006/relationships/hyperlink" Target="https://drive.google.com/drive/folders/1FOkPdaOp2JXcBuWNkh-FzyLmymixVpk9" TargetMode="External"/><Relationship Id="rId5" Type="http://schemas.openxmlformats.org/officeDocument/2006/relationships/hyperlink" Target="https://datosabiertos.bogota.gov.co/Actas%20de%20reuni&#243;n" TargetMode="External"/><Relationship Id="rId10" Type="http://schemas.openxmlformats.org/officeDocument/2006/relationships/comments" Target="../comments1.xml"/><Relationship Id="rId4" Type="http://schemas.openxmlformats.org/officeDocument/2006/relationships/hyperlink" Target="https://drive.google.com/drive/u/0/folders/1maBdeZuJKGfwYfSUmo8oUJ7ERDz-RYcZ" TargetMode="External"/><Relationship Id="rId9"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6" Type="http://schemas.openxmlformats.org/officeDocument/2006/relationships/hyperlink" Target="https://isolucion.ambientebogota.gov.co/Isolucionsda/Mejoramiento/frmAccion.aspx?TipoAccion=MQ==&amp;IdAccion=MjAzMg==&amp;IdObjeto=NTk2&amp;Objeto=Umllc2dvc0RhZnBWNQ==" TargetMode="External"/><Relationship Id="rId21" Type="http://schemas.openxmlformats.org/officeDocument/2006/relationships/hyperlink" Target="https://isolucion.ambientebogota.gov.co/Isolucionsda/Mejoramiento/frmAccion.aspx?TipoAccion=Mg==&amp;IdAccion=MjAyNQ==&amp;IdObjeto=NTky&amp;Objeto=Umllc2dvc0RhZnBWNQ==" TargetMode="External"/><Relationship Id="rId42" Type="http://schemas.openxmlformats.org/officeDocument/2006/relationships/hyperlink" Target="https://isolucion.ambientebogota.gov.co/Isolucionsda/Mejoramiento/frmAccion.aspx?TipoAccion=MQ==&amp;IdAccion=MjA1MQ==&amp;IdObjeto=NjA4&amp;Objeto=Umllc2dvc0RhZnBWNQ==" TargetMode="External"/><Relationship Id="rId47" Type="http://schemas.openxmlformats.org/officeDocument/2006/relationships/hyperlink" Target="https://isolucion.ambientebogota.gov.co/Isolucionsda/Mejoramiento/frmAccion.aspx?TipoAccion=Mg==&amp;IdAccion=MjA1Ng==&amp;IdObjeto=NjEw&amp;Objeto=Umllc2dvc0RhZnBWNQ==" TargetMode="External"/><Relationship Id="rId63" Type="http://schemas.openxmlformats.org/officeDocument/2006/relationships/hyperlink" Target="https://isolucion.ambientebogota.gov.co/Isolucionsda/Mejoramiento/frmAccion.aspx?TipoAccion=Mg==&amp;IdAccion=MjA3Mw==&amp;IdObjeto=NjE5&amp;Objeto=Umllc2dvc0RhZnBWNQ==" TargetMode="External"/><Relationship Id="rId68" Type="http://schemas.openxmlformats.org/officeDocument/2006/relationships/hyperlink" Target="https://isolucion.ambientebogota.gov.co/Isolucionsda/Mejoramiento/frmAccion.aspx?TipoAccion=MQ==&amp;IdAccion=MjA5MQ==&amp;IdObjeto=NjMy&amp;Objeto=Umllc2dvc0RhZnBWNQ==" TargetMode="External"/><Relationship Id="rId84" Type="http://schemas.openxmlformats.org/officeDocument/2006/relationships/hyperlink" Target="https://isolucion.ambientebogota.gov.co/Isolucionsda/Mejoramiento/frmAccion.aspx?TipoAccion=MQ==&amp;IdAccion=MjEwNw==&amp;IdObjeto=NjQw&amp;Objeto=Umllc2dvc0RhZnBWNQ==" TargetMode="External"/><Relationship Id="rId16" Type="http://schemas.openxmlformats.org/officeDocument/2006/relationships/hyperlink" Target="https://isolucion.ambientebogota.gov.co/Isolucionsda/Mejoramiento/frmAccion.aspx?TipoAccion=MQ==&amp;IdAccion=MjAyMA==&amp;IdObjeto=NTkw&amp;Objeto=Umllc2dvc0RhZnBWNQ==" TargetMode="External"/><Relationship Id="rId11" Type="http://schemas.openxmlformats.org/officeDocument/2006/relationships/hyperlink" Target="https://isolucion.ambientebogota.gov.co/Isolucionsda/Mejoramiento/frmAccion.aspx?TipoAccion=MQ==&amp;IdAccion=MjAxNQ==&amp;IdObjeto=NTg3&amp;Objeto=Umllc2dvc0RhZnBWNQ==" TargetMode="External"/><Relationship Id="rId32" Type="http://schemas.openxmlformats.org/officeDocument/2006/relationships/hyperlink" Target="https://isolucion.ambientebogota.gov.co/Isolucionsda/Mejoramiento/frmAccion.aspx?TipoAccion=MQ==&amp;IdAccion=MjAzOQ==&amp;IdObjeto=NjAx&amp;Objeto=Umllc2dvc0RhZnBWNQ==" TargetMode="External"/><Relationship Id="rId37" Type="http://schemas.openxmlformats.org/officeDocument/2006/relationships/hyperlink" Target="https://isolucion.ambientebogota.gov.co/Isolucionsda/Mejoramiento/frmAccion.aspx?TipoAccion=Mg==&amp;IdAccion=MjA0NA==&amp;IdObjeto=NjAz&amp;Objeto=Umllc2dvc0RhZnBWNQ==" TargetMode="External"/><Relationship Id="rId53" Type="http://schemas.openxmlformats.org/officeDocument/2006/relationships/hyperlink" Target="https://isolucion.ambientebogota.gov.co/Isolucionsda/Mejoramiento/frmAccion.aspx?TipoAccion=Mg==&amp;IdAccion=MjA2Mg==&amp;IdObjeto=NjEz&amp;Objeto=Umllc2dvc0RhZnBWNQ==" TargetMode="External"/><Relationship Id="rId58" Type="http://schemas.openxmlformats.org/officeDocument/2006/relationships/hyperlink" Target="https://isolucion.ambientebogota.gov.co/Isolucionsda/Mejoramiento/frmAccion.aspx?TipoAccion=MQ==&amp;IdAccion=MjA4Mg==&amp;IdObjeto=NjE3&amp;Objeto=Umllc2dvc0RhZnBWNQ==" TargetMode="External"/><Relationship Id="rId74" Type="http://schemas.openxmlformats.org/officeDocument/2006/relationships/hyperlink" Target="https://isolucion.ambientebogota.gov.co/Isolucionsda/Mejoramiento/frmAccion.aspx?TipoAccion=MQ==&amp;IdAccion=MjA5Nw==&amp;IdObjeto=NjM1&amp;Objeto=Umllc2dvc0RhZnBWNQ==" TargetMode="External"/><Relationship Id="rId79" Type="http://schemas.openxmlformats.org/officeDocument/2006/relationships/hyperlink" Target="https://isolucion.ambientebogota.gov.co/Isolucionsda/Mejoramiento/frmAccion.aspx?TipoAccion=MQ==&amp;IdAccion=MjEwMg==&amp;IdObjeto=NjM4&amp;Objeto=Umllc2dvc0RhZnBWNQ==" TargetMode="External"/><Relationship Id="rId5" Type="http://schemas.openxmlformats.org/officeDocument/2006/relationships/hyperlink" Target="https://isolucion.ambientebogota.gov.co/Isolucionsda/Mejoramiento/frmAccion.aspx?TipoAccion=MQ==&amp;IdAccion=MjAwNQ==&amp;IdObjeto=NTgx&amp;Objeto=Umllc2dvc0RhZnBWNQ==" TargetMode="External"/><Relationship Id="rId19" Type="http://schemas.openxmlformats.org/officeDocument/2006/relationships/hyperlink" Target="https://isolucion.ambientebogota.gov.co/Isolucionsda/Mejoramiento/frmAccion.aspx?TipoAccion=Mg==&amp;IdAccion=MjAyMw==&amp;IdObjeto=NTkx&amp;Objeto=Umllc2dvc0RhZnBWNQ==" TargetMode="External"/><Relationship Id="rId14" Type="http://schemas.openxmlformats.org/officeDocument/2006/relationships/hyperlink" Target="https://isolucion.ambientebogota.gov.co/Isolucionsda/Mejoramiento/frmAccion.aspx?TipoAccion=Mg==&amp;IdAccion=MjAxOA==&amp;IdObjeto=NTg4&amp;Objeto=Umllc2dvc0RhZnBWNQ==" TargetMode="External"/><Relationship Id="rId22" Type="http://schemas.openxmlformats.org/officeDocument/2006/relationships/hyperlink" Target="https://isolucion.ambientebogota.gov.co/Isolucionsda/Mejoramiento/frmAccion.aspx?TipoAccion=MQ==&amp;IdAccion=MjAyNg==&amp;IdObjeto=NTkz&amp;Objeto=Umllc2dvc0RhZnBWNQ==" TargetMode="External"/><Relationship Id="rId27" Type="http://schemas.openxmlformats.org/officeDocument/2006/relationships/hyperlink" Target="https://isolucion.ambientebogota.gov.co/Isolucionsda/Mejoramiento/frmAccion.aspx?TipoAccion=Mg==&amp;IdAccion=MjAzMw==&amp;IdObjeto=NTk2&amp;Objeto=Umllc2dvc0RhZnBWNQ==" TargetMode="External"/><Relationship Id="rId30" Type="http://schemas.openxmlformats.org/officeDocument/2006/relationships/hyperlink" Target="https://isolucion.ambientebogota.gov.co/Isolucionsda/Mejoramiento/frmAccion.aspx?TipoAccion=MQ==&amp;IdAccion=MjAzNw==&amp;IdObjeto=NjAw&amp;Objeto=Umllc2dvc0RhZnBWNQ==" TargetMode="External"/><Relationship Id="rId35" Type="http://schemas.openxmlformats.org/officeDocument/2006/relationships/hyperlink" Target="https://isolucion.ambientebogota.gov.co/Isolucionsda/Mejoramiento/frmAccion.aspx?TipoAccion=Mg==&amp;IdAccion=MjA0Mg==&amp;IdObjeto=NjAy&amp;Objeto=Umllc2dvc0RhZnBWNQ==" TargetMode="External"/><Relationship Id="rId43" Type="http://schemas.openxmlformats.org/officeDocument/2006/relationships/hyperlink" Target="https://isolucion.ambientebogota.gov.co/Isolucionsda/Mejoramiento/frmAccion.aspx?TipoAccion=Mg==&amp;IdAccion=MjA1Mg==&amp;IdObjeto=NjA4&amp;Objeto=Umllc2dvc0RhZnBWNQ==" TargetMode="External"/><Relationship Id="rId48" Type="http://schemas.openxmlformats.org/officeDocument/2006/relationships/hyperlink" Target="https://isolucion.ambientebogota.gov.co/Isolucionsda/Mejoramiento/frmAccion.aspx?TipoAccion=MQ==&amp;IdAccion=MjA1Nw==&amp;IdObjeto=NjEx&amp;Objeto=Umllc2dvc0RhZnBWNQ==" TargetMode="External"/><Relationship Id="rId56" Type="http://schemas.openxmlformats.org/officeDocument/2006/relationships/hyperlink" Target="https://isolucion.ambientebogota.gov.co/Isolucionsda/Mejoramiento/frmAccion.aspx?TipoAccion=Mg==&amp;IdAccion=MjA2OA==&amp;IdObjeto=NjE1&amp;Objeto=Umllc2dvc0RhZnBWNQ==" TargetMode="External"/><Relationship Id="rId64" Type="http://schemas.openxmlformats.org/officeDocument/2006/relationships/hyperlink" Target="https://isolucion.ambientebogota.gov.co/Isolucionsda/Mejoramiento/frmAccion.aspx?TipoAccion=MQ==&amp;IdAccion=MjA3NQ==&amp;IdObjeto=NjIx&amp;Objeto=Umllc2dvc0RhZnBWNQ==" TargetMode="External"/><Relationship Id="rId69" Type="http://schemas.openxmlformats.org/officeDocument/2006/relationships/hyperlink" Target="https://isolucion.ambientebogota.gov.co/Isolucionsda/Mejoramiento/frmAccion.aspx?TipoAccion=Mg==&amp;IdAccion=MjA5Mg==&amp;IdObjeto=NjMy&amp;Objeto=Umllc2dvc0RhZnBWNQ==" TargetMode="External"/><Relationship Id="rId77" Type="http://schemas.openxmlformats.org/officeDocument/2006/relationships/hyperlink" Target="https://isolucion.ambientebogota.gov.co/Isolucionsda/Mejoramiento/frmAccion.aspx?TipoAccion=MQ==&amp;IdAccion=MjEwMA==&amp;IdObjeto=NjM3&amp;Objeto=Umllc2dvc0RhZnBWNQ==" TargetMode="External"/><Relationship Id="rId8" Type="http://schemas.openxmlformats.org/officeDocument/2006/relationships/hyperlink" Target="https://isolucion.ambientebogota.gov.co/Isolucionsda/Mejoramiento/frmAccion.aspx?TipoAccion=Mg==&amp;IdAccion=MjAxMg==&amp;IdObjeto=NTg1&amp;Objeto=Umllc2dvc0RhZnBWNQ==" TargetMode="External"/><Relationship Id="rId51" Type="http://schemas.openxmlformats.org/officeDocument/2006/relationships/hyperlink" Target="https://isolucion.ambientebogota.gov.co/Isolucionsda/Mejoramiento/frmAccion.aspx?TipoAccion=Mg==&amp;IdAccion=MjA2MA==&amp;IdObjeto=NjEy&amp;Objeto=Umllc2dvc0RhZnBWNQ==" TargetMode="External"/><Relationship Id="rId72" Type="http://schemas.openxmlformats.org/officeDocument/2006/relationships/hyperlink" Target="https://isolucion.ambientebogota.gov.co/Isolucionsda/Mejoramiento/frmAccion.aspx?TipoAccion=MQ==&amp;IdAccion=MjA5NQ==&amp;IdObjeto=NjM0&amp;Objeto=Umllc2dvc0RhZnBWNQ==" TargetMode="External"/><Relationship Id="rId80" Type="http://schemas.openxmlformats.org/officeDocument/2006/relationships/hyperlink" Target="https://isolucion.ambientebogota.gov.co/Isolucionsda/Mejoramiento/frmAccion.aspx?TipoAccion=Mg==&amp;IdAccion=MjEwMw==&amp;IdObjeto=NjM4&amp;Objeto=Umllc2dvc0RhZnBWNQ==" TargetMode="External"/><Relationship Id="rId85" Type="http://schemas.openxmlformats.org/officeDocument/2006/relationships/hyperlink" Target="https://isolucion.ambientebogota.gov.co/Isolucionsda/Mejoramiento/frmAccion.aspx?TipoAccion=Mg==&amp;IdAccion=MjEwOA==&amp;IdObjeto=NjQw&amp;Objeto=Umllc2dvc0RhZnBWNQ==" TargetMode="External"/><Relationship Id="rId3" Type="http://schemas.openxmlformats.org/officeDocument/2006/relationships/hyperlink" Target="https://isolucion.ambientebogota.gov.co/Isolucionsda/Mejoramiento/frmAccion.aspx?TipoAccion=MQ==&amp;IdAccion=MjAwMw==&amp;IdObjeto=NTgw&amp;Objeto=Umllc2dvc0RhZnBWNQ==" TargetMode="External"/><Relationship Id="rId12" Type="http://schemas.openxmlformats.org/officeDocument/2006/relationships/hyperlink" Target="https://isolucion.ambientebogota.gov.co/Isolucionsda/Mejoramiento/frmAccion.aspx?TipoAccion=Mg==&amp;IdAccion=MjAxNg==&amp;IdObjeto=NTg3&amp;Objeto=Umllc2dvc0RhZnBWNQ==" TargetMode="External"/><Relationship Id="rId17" Type="http://schemas.openxmlformats.org/officeDocument/2006/relationships/hyperlink" Target="https://isolucion.ambientebogota.gov.co/Isolucionsda/Mejoramiento/frmAccion.aspx?TipoAccion=Mg==&amp;IdAccion=MjAyMQ==&amp;IdObjeto=NTkw&amp;Objeto=Umllc2dvc0RhZnBWNQ==" TargetMode="External"/><Relationship Id="rId25" Type="http://schemas.openxmlformats.org/officeDocument/2006/relationships/hyperlink" Target="https://isolucion.ambientebogota.gov.co/Isolucionsda/Mejoramiento/frmAccion.aspx?TipoAccion=Mg==&amp;IdAccion=MjAzMQ==&amp;IdObjeto=NTk0&amp;Objeto=Umllc2dvc0RhZnBWNQ==" TargetMode="External"/><Relationship Id="rId33" Type="http://schemas.openxmlformats.org/officeDocument/2006/relationships/hyperlink" Target="https://isolucion.ambientebogota.gov.co/Isolucionsda/Mejoramiento/frmAccion.aspx?TipoAccion=Mg==&amp;IdAccion=MjA0MA==&amp;IdObjeto=NjAx&amp;Objeto=Umllc2dvc0RhZnBWNQ==" TargetMode="External"/><Relationship Id="rId38" Type="http://schemas.openxmlformats.org/officeDocument/2006/relationships/hyperlink" Target="https://isolucion.ambientebogota.gov.co/Isolucionsda/Mejoramiento/frmAccion.aspx?TipoAccion=MQ==&amp;IdAccion=MjA2NA==&amp;IdObjeto=NjA2&amp;Objeto=Umllc2dvc0RhZnBWNQ==" TargetMode="External"/><Relationship Id="rId46" Type="http://schemas.openxmlformats.org/officeDocument/2006/relationships/hyperlink" Target="https://isolucion.ambientebogota.gov.co/Isolucionsda/Mejoramiento/frmAccion.aspx?TipoAccion=MQ==&amp;IdAccion=MjA1NQ==&amp;IdObjeto=NjEw&amp;Objeto=Umllc2dvc0RhZnBWNQ==" TargetMode="External"/><Relationship Id="rId59" Type="http://schemas.openxmlformats.org/officeDocument/2006/relationships/hyperlink" Target="https://isolucion.ambientebogota.gov.co/Isolucionsda/Mejoramiento/frmAccion.aspx?TipoAccion=Mg==&amp;IdAccion=MjA4Mw==&amp;IdObjeto=NjE3&amp;Objeto=Umllc2dvc0RhZnBWNQ==" TargetMode="External"/><Relationship Id="rId67" Type="http://schemas.openxmlformats.org/officeDocument/2006/relationships/hyperlink" Target="https://isolucion.ambientebogota.gov.co/Isolucionsda/Mejoramiento/frmAccion.aspx?TipoAccion=Mg==&amp;IdAccion=MjA3OA==&amp;IdObjeto=NjIy&amp;Objeto=Umllc2dvc0RhZnBWNQ==" TargetMode="External"/><Relationship Id="rId20" Type="http://schemas.openxmlformats.org/officeDocument/2006/relationships/hyperlink" Target="https://isolucion.ambientebogota.gov.co/Isolucionsda/Mejoramiento/frmAccion.aspx?TipoAccion=MQ==&amp;IdAccion=MjAyNA==&amp;IdObjeto=NTky&amp;Objeto=Umllc2dvc0RhZnBWNQ==" TargetMode="External"/><Relationship Id="rId41" Type="http://schemas.openxmlformats.org/officeDocument/2006/relationships/hyperlink" Target="https://isolucion.ambientebogota.gov.co/Isolucionsda/Mejoramiento/frmAccion.aspx?TipoAccion=Mg==&amp;IdAccion=MjA1MA==&amp;IdObjeto=NjA3&amp;Objeto=Umllc2dvc0RhZnBWNQ==" TargetMode="External"/><Relationship Id="rId54" Type="http://schemas.openxmlformats.org/officeDocument/2006/relationships/hyperlink" Target="https://isolucion.ambientebogota.gov.co/Isolucionsda/Mejoramiento/frmAccion.aspx?TipoAccion=Mg==&amp;IdAccion=MjA2Ng==&amp;IdObjeto=NjE0&amp;Objeto=Umllc2dvc0RhZnBWNQ==" TargetMode="External"/><Relationship Id="rId62" Type="http://schemas.openxmlformats.org/officeDocument/2006/relationships/hyperlink" Target="https://isolucion.ambientebogota.gov.co/Isolucionsda/Mejoramiento/frmAccion.aspx?TipoAccion=MQ==&amp;IdAccion=MjA3Mg==&amp;IdObjeto=NjE5&amp;Objeto=Umllc2dvc0RhZnBWNQ==" TargetMode="External"/><Relationship Id="rId70" Type="http://schemas.openxmlformats.org/officeDocument/2006/relationships/hyperlink" Target="https://isolucion.ambientebogota.gov.co/Isolucionsda/Mejoramiento/frmAccion.aspx?TipoAccion=MQ==&amp;IdAccion=MjA5Mw==&amp;IdObjeto=NjMz&amp;Objeto=Umllc2dvc0RhZnBWNQ==" TargetMode="External"/><Relationship Id="rId75" Type="http://schemas.openxmlformats.org/officeDocument/2006/relationships/hyperlink" Target="https://isolucion.ambientebogota.gov.co/Isolucionsda/Mejoramiento/frmAccion.aspx?TipoAccion=Mg==&amp;IdAccion=MjA5OA==&amp;IdObjeto=NjM1&amp;Objeto=Umllc2dvc0RhZnBWNQ==" TargetMode="External"/><Relationship Id="rId83" Type="http://schemas.openxmlformats.org/officeDocument/2006/relationships/hyperlink" Target="https://isolucion.ambientebogota.gov.co/Isolucionsda/Mejoramiento/frmAccion.aspx?TipoAccion=MQ==&amp;IdAccion=MjEwNg==&amp;IdObjeto=NjQw&amp;Objeto=Umllc2dvc0RhZnBWNQ==" TargetMode="External"/><Relationship Id="rId1" Type="http://schemas.openxmlformats.org/officeDocument/2006/relationships/hyperlink" Target="https://isolucion.ambientebogota.gov.co/Isolucionsda/Mejoramiento/frmAccion.aspx?TipoAccion=MQ==&amp;IdAccion=MjAwMQ==&amp;IdObjeto=NTc5&amp;Objeto=Umllc2dvc0RhZnBWNQ==" TargetMode="External"/><Relationship Id="rId6" Type="http://schemas.openxmlformats.org/officeDocument/2006/relationships/hyperlink" Target="https://isolucion.ambientebogota.gov.co/Isolucionsda/Mejoramiento/frmAccion.aspx?TipoAccion=Mg==&amp;IdAccion=MjAwNg==&amp;IdObjeto=NTgx&amp;Objeto=Umllc2dvc0RhZnBWNQ==" TargetMode="External"/><Relationship Id="rId15" Type="http://schemas.openxmlformats.org/officeDocument/2006/relationships/hyperlink" Target="https://isolucion.ambientebogota.gov.co/Isolucionsda/Mejoramiento/frmAccion.aspx?TipoAccion=Mg==&amp;IdAccion=MjAxOQ==&amp;IdObjeto=NTg5&amp;Objeto=Umllc2dvc0RhZnBWNQ==" TargetMode="External"/><Relationship Id="rId23" Type="http://schemas.openxmlformats.org/officeDocument/2006/relationships/hyperlink" Target="https://isolucion.ambientebogota.gov.co/Isolucionsda/Mejoramiento/frmAccion.aspx?TipoAccion=Mg==&amp;IdAccion=MjAyNw==&amp;IdObjeto=NTkz&amp;Objeto=Umllc2dvc0RhZnBWNQ==" TargetMode="External"/><Relationship Id="rId28" Type="http://schemas.openxmlformats.org/officeDocument/2006/relationships/hyperlink" Target="https://isolucion.ambientebogota.gov.co/Isolucionsda/Mejoramiento/frmAccion.aspx?TipoAccion=MQ==&amp;IdAccion=MjAzNA==&amp;IdObjeto=NTk3&amp;Objeto=Umllc2dvc0RhZnBWNQ==" TargetMode="External"/><Relationship Id="rId36" Type="http://schemas.openxmlformats.org/officeDocument/2006/relationships/hyperlink" Target="https://isolucion.ambientebogota.gov.co/Isolucionsda/Mejoramiento/frmAccion.aspx?TipoAccion=MQ==&amp;IdAccion=MjA0Mw==&amp;IdObjeto=NjAz&amp;Objeto=Umllc2dvc0RhZnBWNQ==" TargetMode="External"/><Relationship Id="rId49" Type="http://schemas.openxmlformats.org/officeDocument/2006/relationships/hyperlink" Target="https://isolucion.ambientebogota.gov.co/Isolucionsda/Mejoramiento/frmAccion.aspx?TipoAccion=Mg==&amp;IdAccion=MjA1OA==&amp;IdObjeto=NjEx&amp;Objeto=Umllc2dvc0RhZnBWNQ==" TargetMode="External"/><Relationship Id="rId57" Type="http://schemas.openxmlformats.org/officeDocument/2006/relationships/hyperlink" Target="https://isolucion.ambientebogota.gov.co/Isolucionsda/Mejoramiento/frmAccion.aspx?TipoAccion=Mg==&amp;IdAccion=MjA2OQ==&amp;IdObjeto=NjE2&amp;Objeto=Umllc2dvc0RhZnBWNQ==" TargetMode="External"/><Relationship Id="rId10" Type="http://schemas.openxmlformats.org/officeDocument/2006/relationships/hyperlink" Target="https://isolucion.ambientebogota.gov.co/Isolucionsda/Mejoramiento/frmAccion.aspx?TipoAccion=Mg==&amp;IdAccion=MjAxNA==&amp;IdObjeto=NTg2&amp;Objeto=Umllc2dvc0RhZnBWNQ==" TargetMode="External"/><Relationship Id="rId31" Type="http://schemas.openxmlformats.org/officeDocument/2006/relationships/hyperlink" Target="https://isolucion.ambientebogota.gov.co/Isolucionsda/Mejoramiento/frmAccion.aspx?TipoAccion=Mg==&amp;IdAccion=MjAzOA==&amp;IdObjeto=NjAw&amp;Objeto=Umllc2dvc0RhZnBWNQ==" TargetMode="External"/><Relationship Id="rId44" Type="http://schemas.openxmlformats.org/officeDocument/2006/relationships/hyperlink" Target="https://isolucion.ambientebogota.gov.co/Isolucionsda/Mejoramiento/frmAccion.aspx?TipoAccion=MQ==&amp;IdAccion=MjA1Mw==&amp;IdObjeto=NjA5&amp;Objeto=Umllc2dvc0RhZnBWNQ==" TargetMode="External"/><Relationship Id="rId52" Type="http://schemas.openxmlformats.org/officeDocument/2006/relationships/hyperlink" Target="https://isolucion.ambientebogota.gov.co/Isolucionsda/Mejoramiento/frmAccion.aspx?TipoAccion=MQ==&amp;IdAccion=MjA2MQ==&amp;IdObjeto=NjEz&amp;Objeto=Umllc2dvc0RhZnBWNQ==" TargetMode="External"/><Relationship Id="rId60" Type="http://schemas.openxmlformats.org/officeDocument/2006/relationships/hyperlink" Target="https://isolucion.ambientebogota.gov.co/Isolucionsda/Mejoramiento/frmAccion.aspx?TipoAccion=MQ==&amp;IdAccion=MjA3MA==&amp;IdObjeto=NjE4&amp;Objeto=Umllc2dvc0RhZnBWNQ==" TargetMode="External"/><Relationship Id="rId65" Type="http://schemas.openxmlformats.org/officeDocument/2006/relationships/hyperlink" Target="https://isolucion.ambientebogota.gov.co/Isolucionsda/Mejoramiento/frmAccion.aspx?TipoAccion=Mg==&amp;IdAccion=MjA3Ng==&amp;IdObjeto=NjIx&amp;Objeto=Umllc2dvc0RhZnBWNQ==" TargetMode="External"/><Relationship Id="rId73" Type="http://schemas.openxmlformats.org/officeDocument/2006/relationships/hyperlink" Target="https://isolucion.ambientebogota.gov.co/Isolucionsda/Mejoramiento/frmAccion.aspx?TipoAccion=Mg==&amp;IdAccion=MjA5Ng==&amp;IdObjeto=NjM0&amp;Objeto=Umllc2dvc0RhZnBWNQ==" TargetMode="External"/><Relationship Id="rId78" Type="http://schemas.openxmlformats.org/officeDocument/2006/relationships/hyperlink" Target="https://isolucion.ambientebogota.gov.co/Isolucionsda/Mejoramiento/frmAccion.aspx?TipoAccion=Mg==&amp;IdAccion=MjEwMQ==&amp;IdObjeto=NjM3&amp;Objeto=Umllc2dvc0RhZnBWNQ==" TargetMode="External"/><Relationship Id="rId81" Type="http://schemas.openxmlformats.org/officeDocument/2006/relationships/hyperlink" Target="https://isolucion.ambientebogota.gov.co/Isolucionsda/Mejoramiento/frmAccion.aspx?TipoAccion=MQ==&amp;IdAccion=MjEwNA==&amp;IdObjeto=NjM5&amp;Objeto=Umllc2dvc0RhZnBWNQ==" TargetMode="External"/><Relationship Id="rId86" Type="http://schemas.openxmlformats.org/officeDocument/2006/relationships/hyperlink" Target="https://isolucion.ambientebogota.gov.co/Isolucionsda/Mejoramiento/frmAccion.aspx?TipoAccion=MQ==&amp;IdAccion=MjExMA==&amp;IdObjeto=NjQy&amp;Objeto=Umllc2dvc0RhZnBWNQ==" TargetMode="External"/><Relationship Id="rId4" Type="http://schemas.openxmlformats.org/officeDocument/2006/relationships/hyperlink" Target="https://isolucion.ambientebogota.gov.co/Isolucionsda/Mejoramiento/frmAccion.aspx?TipoAccion=Mg==&amp;IdAccion=MjAwNA==&amp;IdObjeto=NTgw&amp;Objeto=Umllc2dvc0RhZnBWNQ==" TargetMode="External"/><Relationship Id="rId9" Type="http://schemas.openxmlformats.org/officeDocument/2006/relationships/hyperlink" Target="https://isolucion.ambientebogota.gov.co/Isolucionsda/Mejoramiento/frmAccion.aspx?TipoAccion=MQ==&amp;IdAccion=MjAxMw==&amp;IdObjeto=NTg2&amp;Objeto=Umllc2dvc0RhZnBWNQ==" TargetMode="External"/><Relationship Id="rId13" Type="http://schemas.openxmlformats.org/officeDocument/2006/relationships/hyperlink" Target="https://isolucion.ambientebogota.gov.co/Isolucionsda/Mejoramiento/frmAccion.aspx?TipoAccion=MQ==&amp;IdAccion=MjAxNw==&amp;IdObjeto=NTg4&amp;Objeto=Umllc2dvc0RhZnBWNQ==" TargetMode="External"/><Relationship Id="rId18" Type="http://schemas.openxmlformats.org/officeDocument/2006/relationships/hyperlink" Target="https://isolucion.ambientebogota.gov.co/Isolucionsda/Mejoramiento/frmAccion.aspx?TipoAccion=MQ==&amp;IdAccion=MjAyMg==&amp;IdObjeto=NTkx&amp;Objeto=Umllc2dvc0RhZnBWNQ==" TargetMode="External"/><Relationship Id="rId39" Type="http://schemas.openxmlformats.org/officeDocument/2006/relationships/hyperlink" Target="https://isolucion.ambientebogota.gov.co/Isolucionsda/Mejoramiento/frmAccion.aspx?TipoAccion=Mg==&amp;IdAccion=MjA2NQ==&amp;IdObjeto=NjA2&amp;Objeto=Umllc2dvc0RhZnBWNQ==" TargetMode="External"/><Relationship Id="rId34" Type="http://schemas.openxmlformats.org/officeDocument/2006/relationships/hyperlink" Target="https://isolucion.ambientebogota.gov.co/Isolucionsda/Mejoramiento/frmAccion.aspx?TipoAccion=MQ==&amp;IdAccion=MjA0MQ==&amp;IdObjeto=NjAy&amp;Objeto=Umllc2dvc0RhZnBWNQ==" TargetMode="External"/><Relationship Id="rId50" Type="http://schemas.openxmlformats.org/officeDocument/2006/relationships/hyperlink" Target="https://isolucion.ambientebogota.gov.co/Isolucionsda/Mejoramiento/frmAccion.aspx?TipoAccion=MQ==&amp;IdAccion=MjA1OQ==&amp;IdObjeto=NjEy&amp;Objeto=Umllc2dvc0RhZnBWNQ==" TargetMode="External"/><Relationship Id="rId55" Type="http://schemas.openxmlformats.org/officeDocument/2006/relationships/hyperlink" Target="https://isolucion.ambientebogota.gov.co/Isolucionsda/Mejoramiento/frmAccion.aspx?TipoAccion=MQ==&amp;IdAccion=MjA2Nw==&amp;IdObjeto=NjE1&amp;Objeto=Umllc2dvc0RhZnBWNQ==" TargetMode="External"/><Relationship Id="rId76" Type="http://schemas.openxmlformats.org/officeDocument/2006/relationships/hyperlink" Target="https://isolucion.ambientebogota.gov.co/Isolucionsda/Mejoramiento/frmAccion.aspx?TipoAccion=Mg==&amp;IdAccion=MjA5OQ==&amp;IdObjeto=NjM2&amp;Objeto=Umllc2dvc0RhZnBWNQ==" TargetMode="External"/><Relationship Id="rId7" Type="http://schemas.openxmlformats.org/officeDocument/2006/relationships/hyperlink" Target="https://isolucion.ambientebogota.gov.co/Isolucionsda/Mejoramiento/frmAccion.aspx?TipoAccion=MQ==&amp;IdAccion=MjAxMQ==&amp;IdObjeto=NTg1&amp;Objeto=Umllc2dvc0RhZnBWNQ==" TargetMode="External"/><Relationship Id="rId71" Type="http://schemas.openxmlformats.org/officeDocument/2006/relationships/hyperlink" Target="https://isolucion.ambientebogota.gov.co/Isolucionsda/Mejoramiento/frmAccion.aspx?TipoAccion=Mg==&amp;IdAccion=MjA5NA==&amp;IdObjeto=NjMz&amp;Objeto=Umllc2dvc0RhZnBWNQ==" TargetMode="External"/><Relationship Id="rId2" Type="http://schemas.openxmlformats.org/officeDocument/2006/relationships/hyperlink" Target="https://isolucion.ambientebogota.gov.co/Isolucionsda/Mejoramiento/frmAccion.aspx?TipoAccion=Mg==&amp;IdAccion=MjAwMg==&amp;IdObjeto=NTc5&amp;Objeto=Umllc2dvc0RhZnBWNQ==" TargetMode="External"/><Relationship Id="rId29" Type="http://schemas.openxmlformats.org/officeDocument/2006/relationships/hyperlink" Target="https://isolucion.ambientebogota.gov.co/Isolucionsda/Mejoramiento/frmAccion.aspx?TipoAccion=Mg==&amp;IdAccion=MjAzNQ==&amp;IdObjeto=NTk3&amp;Objeto=Umllc2dvc0RhZnBWNQ==" TargetMode="External"/><Relationship Id="rId24" Type="http://schemas.openxmlformats.org/officeDocument/2006/relationships/hyperlink" Target="https://isolucion.ambientebogota.gov.co/Isolucionsda/Mejoramiento/frmAccion.aspx?TipoAccion=MQ==&amp;IdAccion=MjAzMA==&amp;IdObjeto=NTk0&amp;Objeto=Umllc2dvc0RhZnBWNQ==" TargetMode="External"/><Relationship Id="rId40" Type="http://schemas.openxmlformats.org/officeDocument/2006/relationships/hyperlink" Target="https://isolucion.ambientebogota.gov.co/Isolucionsda/Mejoramiento/frmAccion.aspx?TipoAccion=MQ==&amp;IdAccion=MjA0OQ==&amp;IdObjeto=NjA3&amp;Objeto=Umllc2dvc0RhZnBWNQ==" TargetMode="External"/><Relationship Id="rId45" Type="http://schemas.openxmlformats.org/officeDocument/2006/relationships/hyperlink" Target="https://isolucion.ambientebogota.gov.co/Isolucionsda/Mejoramiento/frmAccion.aspx?TipoAccion=Mg==&amp;IdAccion=MjA1NA==&amp;IdObjeto=NjA5&amp;Objeto=Umllc2dvc0RhZnBWNQ==" TargetMode="External"/><Relationship Id="rId66" Type="http://schemas.openxmlformats.org/officeDocument/2006/relationships/hyperlink" Target="https://isolucion.ambientebogota.gov.co/Isolucionsda/Mejoramiento/frmAccion.aspx?TipoAccion=MQ==&amp;IdAccion=MjA3Nw==&amp;IdObjeto=NjIy&amp;Objeto=Umllc2dvc0RhZnBWNQ==" TargetMode="External"/><Relationship Id="rId87" Type="http://schemas.openxmlformats.org/officeDocument/2006/relationships/hyperlink" Target="https://isolucion.ambientebogota.gov.co/Isolucionsda/Mejoramiento/frmAccion.aspx?TipoAccion=Mg==&amp;IdAccion=MjExMQ==&amp;IdObjeto=NjQy&amp;Objeto=Umllc2dvc0RhZnBWNQ==" TargetMode="External"/><Relationship Id="rId61" Type="http://schemas.openxmlformats.org/officeDocument/2006/relationships/hyperlink" Target="https://isolucion.ambientebogota.gov.co/Isolucionsda/Mejoramiento/frmAccion.aspx?TipoAccion=Mg==&amp;IdAccion=MjA3MQ==&amp;IdObjeto=NjE4&amp;Objeto=Umllc2dvc0RhZnBWNQ==" TargetMode="External"/><Relationship Id="rId82" Type="http://schemas.openxmlformats.org/officeDocument/2006/relationships/hyperlink" Target="https://isolucion.ambientebogota.gov.co/Isolucionsda/Mejoramiento/frmAccion.aspx?TipoAccion=Mg==&amp;IdAccion=MjEwNQ==&amp;IdObjeto=NjM5&amp;Objeto=Umllc2dvc0RhZnBWNQ=="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E882-D5F1-4388-A26C-F94DCFB6FC60}">
  <dimension ref="A1:A6"/>
  <sheetViews>
    <sheetView workbookViewId="0">
      <selection activeCell="E23" sqref="E23"/>
    </sheetView>
  </sheetViews>
  <sheetFormatPr baseColWidth="10" defaultRowHeight="15" x14ac:dyDescent="0.25"/>
  <cols>
    <col min="1" max="1" width="33.42578125" customWidth="1"/>
  </cols>
  <sheetData>
    <row r="1" spans="1:1" x14ac:dyDescent="0.25">
      <c r="A1" s="25" t="s">
        <v>357</v>
      </c>
    </row>
    <row r="2" spans="1:1" x14ac:dyDescent="0.25">
      <c r="A2" t="s">
        <v>358</v>
      </c>
    </row>
    <row r="3" spans="1:1" x14ac:dyDescent="0.25">
      <c r="A3" t="s">
        <v>359</v>
      </c>
    </row>
    <row r="4" spans="1:1" x14ac:dyDescent="0.25">
      <c r="A4" t="s">
        <v>360</v>
      </c>
    </row>
    <row r="5" spans="1:1" x14ac:dyDescent="0.25">
      <c r="A5" t="s">
        <v>361</v>
      </c>
    </row>
    <row r="6" spans="1:1" x14ac:dyDescent="0.25">
      <c r="A6"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A77D-097C-4B61-8C29-16A33E59AEE1}">
  <dimension ref="A1:J64"/>
  <sheetViews>
    <sheetView workbookViewId="0">
      <pane xSplit="4" ySplit="1" topLeftCell="E2" activePane="bottomRight" state="frozen"/>
      <selection pane="topRight" activeCell="E1" sqref="E1"/>
      <selection pane="bottomLeft" activeCell="A2" sqref="A2"/>
      <selection pane="bottomRight" sqref="A1:XFD1"/>
    </sheetView>
  </sheetViews>
  <sheetFormatPr baseColWidth="10" defaultRowHeight="15" x14ac:dyDescent="0.25"/>
  <cols>
    <col min="1" max="1" width="14.5703125" customWidth="1"/>
    <col min="2" max="2" width="28.5703125" customWidth="1"/>
    <col min="3" max="3" width="12.28515625" customWidth="1"/>
    <col min="4" max="4" width="13.7109375" customWidth="1"/>
    <col min="5" max="5" width="84.85546875" customWidth="1"/>
    <col min="6" max="6" width="13.42578125" customWidth="1"/>
    <col min="8" max="8" width="49.28515625" style="29" customWidth="1"/>
  </cols>
  <sheetData>
    <row r="1" spans="1:8" ht="25.5" x14ac:dyDescent="0.25">
      <c r="A1" s="12" t="s">
        <v>324</v>
      </c>
      <c r="B1" s="12" t="s">
        <v>325</v>
      </c>
      <c r="C1" s="12" t="s">
        <v>326</v>
      </c>
      <c r="D1" s="12" t="s">
        <v>362</v>
      </c>
      <c r="E1" s="12" t="s">
        <v>366</v>
      </c>
      <c r="F1" s="12" t="s">
        <v>363</v>
      </c>
      <c r="G1" s="12" t="s">
        <v>364</v>
      </c>
      <c r="H1" s="12" t="s">
        <v>365</v>
      </c>
    </row>
    <row r="2" spans="1:8" ht="22.5" x14ac:dyDescent="0.25">
      <c r="A2" s="314" t="s">
        <v>329</v>
      </c>
      <c r="B2" s="316" t="s">
        <v>5</v>
      </c>
      <c r="C2" s="316">
        <v>20</v>
      </c>
      <c r="D2" s="33" t="s">
        <v>35</v>
      </c>
      <c r="E2" s="30" t="s">
        <v>193</v>
      </c>
      <c r="F2" s="34" t="e">
        <f>+PTEP!#REF!</f>
        <v>#REF!</v>
      </c>
      <c r="G2" s="318" t="e">
        <f>+AVERAGE(F2:F21)</f>
        <v>#REF!</v>
      </c>
      <c r="H2" s="58" t="s">
        <v>294</v>
      </c>
    </row>
    <row r="3" spans="1:8" x14ac:dyDescent="0.25">
      <c r="A3" s="315"/>
      <c r="B3" s="317"/>
      <c r="C3" s="317"/>
      <c r="D3" s="33" t="s">
        <v>36</v>
      </c>
      <c r="E3" s="31" t="s">
        <v>233</v>
      </c>
      <c r="F3" s="34" t="e">
        <f>+PTEP!#REF!</f>
        <v>#REF!</v>
      </c>
      <c r="G3" s="319"/>
      <c r="H3" s="58" t="s">
        <v>272</v>
      </c>
    </row>
    <row r="4" spans="1:8" ht="22.5" x14ac:dyDescent="0.25">
      <c r="A4" s="315"/>
      <c r="B4" s="317"/>
      <c r="C4" s="317"/>
      <c r="D4" s="33" t="s">
        <v>213</v>
      </c>
      <c r="E4" s="30" t="s">
        <v>194</v>
      </c>
      <c r="F4" s="34" t="e">
        <f>+PTEP!#REF!</f>
        <v>#REF!</v>
      </c>
      <c r="G4" s="319"/>
      <c r="H4" s="58" t="s">
        <v>195</v>
      </c>
    </row>
    <row r="5" spans="1:8" x14ac:dyDescent="0.25">
      <c r="A5" s="315"/>
      <c r="B5" s="317"/>
      <c r="C5" s="317"/>
      <c r="D5" s="33" t="s">
        <v>214</v>
      </c>
      <c r="E5" s="32" t="s">
        <v>234</v>
      </c>
      <c r="F5" s="34" t="e">
        <f>+PTEP!#REF!</f>
        <v>#REF!</v>
      </c>
      <c r="G5" s="319"/>
      <c r="H5" s="58" t="s">
        <v>239</v>
      </c>
    </row>
    <row r="6" spans="1:8" ht="33.75" x14ac:dyDescent="0.25">
      <c r="A6" s="315"/>
      <c r="B6" s="317"/>
      <c r="C6" s="317"/>
      <c r="D6" s="33" t="s">
        <v>38</v>
      </c>
      <c r="E6" s="32" t="s">
        <v>164</v>
      </c>
      <c r="F6" s="34" t="e">
        <f>+PTEP!#REF!</f>
        <v>#REF!</v>
      </c>
      <c r="G6" s="319"/>
      <c r="H6" s="58" t="s">
        <v>202</v>
      </c>
    </row>
    <row r="7" spans="1:8" ht="22.5" x14ac:dyDescent="0.25">
      <c r="A7" s="315"/>
      <c r="B7" s="317"/>
      <c r="C7" s="317"/>
      <c r="D7" s="33" t="s">
        <v>191</v>
      </c>
      <c r="E7" s="32" t="s">
        <v>171</v>
      </c>
      <c r="F7" s="34" t="e">
        <f>+PTEP!#REF!</f>
        <v>#REF!</v>
      </c>
      <c r="G7" s="319"/>
      <c r="H7" s="58" t="s">
        <v>272</v>
      </c>
    </row>
    <row r="8" spans="1:8" ht="22.5" x14ac:dyDescent="0.25">
      <c r="A8" s="315"/>
      <c r="B8" s="317"/>
      <c r="C8" s="317"/>
      <c r="D8" s="33" t="s">
        <v>39</v>
      </c>
      <c r="E8" s="30" t="s">
        <v>180</v>
      </c>
      <c r="F8" s="34" t="e">
        <f>+PTEP!#REF!</f>
        <v>#REF!</v>
      </c>
      <c r="G8" s="319"/>
      <c r="H8" s="58" t="s">
        <v>202</v>
      </c>
    </row>
    <row r="9" spans="1:8" x14ac:dyDescent="0.25">
      <c r="A9" s="315"/>
      <c r="B9" s="317"/>
      <c r="C9" s="317"/>
      <c r="D9" s="33" t="s">
        <v>40</v>
      </c>
      <c r="E9" s="32" t="s">
        <v>172</v>
      </c>
      <c r="F9" s="34" t="e">
        <f>+PTEP!#REF!</f>
        <v>#REF!</v>
      </c>
      <c r="G9" s="319"/>
      <c r="H9" s="58" t="s">
        <v>201</v>
      </c>
    </row>
    <row r="10" spans="1:8" ht="22.5" x14ac:dyDescent="0.25">
      <c r="A10" s="315"/>
      <c r="B10" s="317"/>
      <c r="C10" s="317"/>
      <c r="D10" s="33" t="s">
        <v>174</v>
      </c>
      <c r="E10" s="32" t="s">
        <v>182</v>
      </c>
      <c r="F10" s="34" t="e">
        <f>+PTEP!#REF!</f>
        <v>#REF!</v>
      </c>
      <c r="G10" s="319"/>
      <c r="H10" s="58" t="s">
        <v>202</v>
      </c>
    </row>
    <row r="11" spans="1:8" ht="22.5" x14ac:dyDescent="0.25">
      <c r="A11" s="315"/>
      <c r="B11" s="317"/>
      <c r="C11" s="317"/>
      <c r="D11" s="33" t="s">
        <v>175</v>
      </c>
      <c r="E11" s="32" t="s">
        <v>173</v>
      </c>
      <c r="F11" s="34" t="e">
        <f>+PTEP!#REF!</f>
        <v>#REF!</v>
      </c>
      <c r="G11" s="319"/>
      <c r="H11" s="58" t="s">
        <v>201</v>
      </c>
    </row>
    <row r="12" spans="1:8" x14ac:dyDescent="0.25">
      <c r="A12" s="315"/>
      <c r="B12" s="317"/>
      <c r="C12" s="317"/>
      <c r="D12" s="33" t="s">
        <v>176</v>
      </c>
      <c r="E12" s="32" t="s">
        <v>177</v>
      </c>
      <c r="F12" s="34" t="e">
        <f>+PTEP!#REF!</f>
        <v>#REF!</v>
      </c>
      <c r="G12" s="319"/>
      <c r="H12" s="58" t="s">
        <v>201</v>
      </c>
    </row>
    <row r="13" spans="1:8" ht="22.5" x14ac:dyDescent="0.25">
      <c r="A13" s="315"/>
      <c r="B13" s="317"/>
      <c r="C13" s="317"/>
      <c r="D13" s="33" t="s">
        <v>41</v>
      </c>
      <c r="E13" s="30" t="s">
        <v>299</v>
      </c>
      <c r="F13" s="34" t="e">
        <f>+PTEP!#REF!</f>
        <v>#REF!</v>
      </c>
      <c r="G13" s="319"/>
      <c r="H13" s="58" t="s">
        <v>202</v>
      </c>
    </row>
    <row r="14" spans="1:8" ht="33.75" x14ac:dyDescent="0.25">
      <c r="A14" s="315"/>
      <c r="B14" s="317"/>
      <c r="C14" s="317"/>
      <c r="D14" s="33" t="s">
        <v>167</v>
      </c>
      <c r="E14" s="32" t="s">
        <v>181</v>
      </c>
      <c r="F14" s="34" t="e">
        <f>+PTEP!#REF!</f>
        <v>#REF!</v>
      </c>
      <c r="G14" s="319"/>
      <c r="H14" s="58" t="s">
        <v>279</v>
      </c>
    </row>
    <row r="15" spans="1:8" ht="22.5" x14ac:dyDescent="0.25">
      <c r="A15" s="315"/>
      <c r="B15" s="317"/>
      <c r="C15" s="317"/>
      <c r="D15" s="33" t="s">
        <v>42</v>
      </c>
      <c r="E15" s="32" t="s">
        <v>196</v>
      </c>
      <c r="F15" s="34" t="e">
        <f>+PTEP!#REF!</f>
        <v>#REF!</v>
      </c>
      <c r="G15" s="319"/>
      <c r="H15" s="58" t="s">
        <v>199</v>
      </c>
    </row>
    <row r="16" spans="1:8" ht="22.5" x14ac:dyDescent="0.25">
      <c r="A16" s="315"/>
      <c r="B16" s="317"/>
      <c r="C16" s="317"/>
      <c r="D16" s="33" t="s">
        <v>43</v>
      </c>
      <c r="E16" s="32" t="s">
        <v>197</v>
      </c>
      <c r="F16" s="34" t="e">
        <f>+PTEP!#REF!</f>
        <v>#REF!</v>
      </c>
      <c r="G16" s="319"/>
      <c r="H16" s="58" t="s">
        <v>199</v>
      </c>
    </row>
    <row r="17" spans="1:8" ht="22.5" x14ac:dyDescent="0.25">
      <c r="A17" s="315"/>
      <c r="B17" s="317"/>
      <c r="C17" s="317"/>
      <c r="D17" s="33" t="s">
        <v>44</v>
      </c>
      <c r="E17" s="32" t="s">
        <v>243</v>
      </c>
      <c r="F17" s="34" t="e">
        <f>+PTEP!#REF!</f>
        <v>#REF!</v>
      </c>
      <c r="G17" s="319"/>
      <c r="H17" s="58" t="s">
        <v>239</v>
      </c>
    </row>
    <row r="18" spans="1:8" ht="22.5" x14ac:dyDescent="0.25">
      <c r="A18" s="315"/>
      <c r="B18" s="317"/>
      <c r="C18" s="317"/>
      <c r="D18" s="33" t="s">
        <v>45</v>
      </c>
      <c r="E18" s="32" t="s">
        <v>246</v>
      </c>
      <c r="F18" s="34" t="e">
        <f>+PTEP!#REF!</f>
        <v>#REF!</v>
      </c>
      <c r="G18" s="319"/>
      <c r="H18" s="58" t="s">
        <v>239</v>
      </c>
    </row>
    <row r="19" spans="1:8" ht="22.5" x14ac:dyDescent="0.25">
      <c r="A19" s="315"/>
      <c r="B19" s="317"/>
      <c r="C19" s="317"/>
      <c r="D19" s="33" t="s">
        <v>198</v>
      </c>
      <c r="E19" s="30" t="s">
        <v>296</v>
      </c>
      <c r="F19" s="34" t="e">
        <f>+PTEP!#REF!</f>
        <v>#REF!</v>
      </c>
      <c r="G19" s="319"/>
      <c r="H19" s="58" t="s">
        <v>279</v>
      </c>
    </row>
    <row r="20" spans="1:8" ht="22.5" x14ac:dyDescent="0.25">
      <c r="A20" s="315"/>
      <c r="B20" s="317"/>
      <c r="C20" s="317"/>
      <c r="D20" s="33" t="s">
        <v>242</v>
      </c>
      <c r="E20" s="32" t="s">
        <v>208</v>
      </c>
      <c r="F20" s="34" t="e">
        <f>+PTEP!#REF!</f>
        <v>#REF!</v>
      </c>
      <c r="G20" s="319"/>
      <c r="H20" s="58" t="s">
        <v>200</v>
      </c>
    </row>
    <row r="21" spans="1:8" ht="33.75" x14ac:dyDescent="0.25">
      <c r="A21" s="315"/>
      <c r="B21" s="317"/>
      <c r="C21" s="317"/>
      <c r="D21" s="33" t="s">
        <v>245</v>
      </c>
      <c r="E21" s="32" t="s">
        <v>21</v>
      </c>
      <c r="F21" s="34" t="e">
        <f>+PTEP!#REF!</f>
        <v>#REF!</v>
      </c>
      <c r="G21" s="319"/>
      <c r="H21" s="58" t="s">
        <v>240</v>
      </c>
    </row>
    <row r="22" spans="1:8" ht="33.75" x14ac:dyDescent="0.25">
      <c r="A22" s="314" t="s">
        <v>330</v>
      </c>
      <c r="B22" s="316" t="s">
        <v>25</v>
      </c>
      <c r="C22" s="316">
        <v>10</v>
      </c>
      <c r="D22" s="35" t="s">
        <v>37</v>
      </c>
      <c r="E22" s="36" t="s">
        <v>168</v>
      </c>
      <c r="F22" s="34" t="e">
        <f>+PTEP!#REF!</f>
        <v>#REF!</v>
      </c>
      <c r="G22" s="318" t="e">
        <f>+AVERAGE(F22:F31)</f>
        <v>#REF!</v>
      </c>
      <c r="H22" s="59" t="s">
        <v>279</v>
      </c>
    </row>
    <row r="23" spans="1:8" ht="22.5" x14ac:dyDescent="0.25">
      <c r="A23" s="315"/>
      <c r="B23" s="317"/>
      <c r="C23" s="317"/>
      <c r="D23" s="35" t="s">
        <v>54</v>
      </c>
      <c r="E23" s="36" t="s">
        <v>32</v>
      </c>
      <c r="F23" s="34" t="e">
        <f>+PTEP!#REF!</f>
        <v>#REF!</v>
      </c>
      <c r="G23" s="319"/>
      <c r="H23" s="59" t="s">
        <v>282</v>
      </c>
    </row>
    <row r="24" spans="1:8" ht="22.5" x14ac:dyDescent="0.25">
      <c r="A24" s="315"/>
      <c r="B24" s="317"/>
      <c r="C24" s="317"/>
      <c r="D24" s="35" t="s">
        <v>56</v>
      </c>
      <c r="E24" s="36" t="s">
        <v>169</v>
      </c>
      <c r="F24" s="34" t="e">
        <f>+PTEP!#REF!</f>
        <v>#REF!</v>
      </c>
      <c r="G24" s="319"/>
      <c r="H24" s="59" t="s">
        <v>282</v>
      </c>
    </row>
    <row r="25" spans="1:8" ht="22.5" x14ac:dyDescent="0.25">
      <c r="A25" s="315"/>
      <c r="B25" s="317"/>
      <c r="C25" s="317"/>
      <c r="D25" s="35" t="s">
        <v>55</v>
      </c>
      <c r="E25" s="36" t="s">
        <v>47</v>
      </c>
      <c r="F25" s="34" t="e">
        <f>+PTEP!#REF!</f>
        <v>#REF!</v>
      </c>
      <c r="G25" s="319"/>
      <c r="H25" s="59" t="s">
        <v>281</v>
      </c>
    </row>
    <row r="26" spans="1:8" ht="22.5" x14ac:dyDescent="0.25">
      <c r="A26" s="315"/>
      <c r="B26" s="317"/>
      <c r="C26" s="317"/>
      <c r="D26" s="35" t="s">
        <v>57</v>
      </c>
      <c r="E26" s="36" t="s">
        <v>63</v>
      </c>
      <c r="F26" s="34" t="e">
        <f>+PTEP!#REF!</f>
        <v>#REF!</v>
      </c>
      <c r="G26" s="319"/>
      <c r="H26" s="59" t="s">
        <v>281</v>
      </c>
    </row>
    <row r="27" spans="1:8" ht="22.5" x14ac:dyDescent="0.25">
      <c r="A27" s="315"/>
      <c r="B27" s="317"/>
      <c r="C27" s="317"/>
      <c r="D27" s="35" t="s">
        <v>58</v>
      </c>
      <c r="E27" s="36" t="s">
        <v>48</v>
      </c>
      <c r="F27" s="34" t="e">
        <f>+PTEP!#REF!</f>
        <v>#REF!</v>
      </c>
      <c r="G27" s="319"/>
      <c r="H27" s="59" t="s">
        <v>281</v>
      </c>
    </row>
    <row r="28" spans="1:8" ht="22.5" x14ac:dyDescent="0.25">
      <c r="A28" s="315"/>
      <c r="B28" s="317"/>
      <c r="C28" s="317"/>
      <c r="D28" s="35" t="s">
        <v>59</v>
      </c>
      <c r="E28" s="36" t="s">
        <v>49</v>
      </c>
      <c r="F28" s="34" t="e">
        <f>+PTEP!#REF!</f>
        <v>#REF!</v>
      </c>
      <c r="G28" s="319"/>
      <c r="H28" s="59" t="s">
        <v>272</v>
      </c>
    </row>
    <row r="29" spans="1:8" ht="33.75" x14ac:dyDescent="0.25">
      <c r="A29" s="315"/>
      <c r="B29" s="317"/>
      <c r="C29" s="317"/>
      <c r="D29" s="35" t="s">
        <v>60</v>
      </c>
      <c r="E29" s="36" t="s">
        <v>52</v>
      </c>
      <c r="F29" s="34" t="e">
        <f>+PTEP!#REF!</f>
        <v>#REF!</v>
      </c>
      <c r="G29" s="319"/>
      <c r="H29" s="59" t="s">
        <v>297</v>
      </c>
    </row>
    <row r="30" spans="1:8" ht="22.5" x14ac:dyDescent="0.25">
      <c r="A30" s="315"/>
      <c r="B30" s="317"/>
      <c r="C30" s="317"/>
      <c r="D30" s="35" t="s">
        <v>61</v>
      </c>
      <c r="E30" s="36" t="s">
        <v>53</v>
      </c>
      <c r="F30" s="34" t="e">
        <f>+PTEP!#REF!</f>
        <v>#REF!</v>
      </c>
      <c r="G30" s="319"/>
      <c r="H30" s="59" t="s">
        <v>287</v>
      </c>
    </row>
    <row r="31" spans="1:8" ht="22.5" x14ac:dyDescent="0.25">
      <c r="A31" s="315"/>
      <c r="B31" s="317"/>
      <c r="C31" s="317"/>
      <c r="D31" s="35" t="s">
        <v>62</v>
      </c>
      <c r="E31" s="36" t="s">
        <v>298</v>
      </c>
      <c r="F31" s="34" t="e">
        <f>+PTEP!#REF!</f>
        <v>#REF!</v>
      </c>
      <c r="G31" s="319"/>
      <c r="H31" s="59" t="s">
        <v>287</v>
      </c>
    </row>
    <row r="32" spans="1:8" x14ac:dyDescent="0.25">
      <c r="A32" s="314" t="s">
        <v>331</v>
      </c>
      <c r="B32" s="316" t="s">
        <v>64</v>
      </c>
      <c r="C32" s="316">
        <v>6</v>
      </c>
      <c r="D32" s="37" t="s">
        <v>89</v>
      </c>
      <c r="E32" s="38" t="s">
        <v>71</v>
      </c>
      <c r="F32" s="34" t="e">
        <f>+PTEP!#REF!</f>
        <v>#REF!</v>
      </c>
      <c r="G32" s="318" t="e">
        <f>+AVERAGE(F32:F37)</f>
        <v>#REF!</v>
      </c>
      <c r="H32" s="60" t="s">
        <v>272</v>
      </c>
    </row>
    <row r="33" spans="1:10" ht="22.5" x14ac:dyDescent="0.25">
      <c r="A33" s="315"/>
      <c r="B33" s="317"/>
      <c r="C33" s="317"/>
      <c r="D33" s="37" t="s">
        <v>90</v>
      </c>
      <c r="E33" s="38" t="s">
        <v>74</v>
      </c>
      <c r="F33" s="34" t="e">
        <f>+PTEP!#REF!</f>
        <v>#REF!</v>
      </c>
      <c r="G33" s="318"/>
      <c r="H33" s="60" t="s">
        <v>272</v>
      </c>
    </row>
    <row r="34" spans="1:10" ht="22.5" x14ac:dyDescent="0.25">
      <c r="A34" s="315"/>
      <c r="B34" s="317"/>
      <c r="C34" s="317"/>
      <c r="D34" s="37" t="s">
        <v>91</v>
      </c>
      <c r="E34" s="38" t="s">
        <v>76</v>
      </c>
      <c r="F34" s="34" t="e">
        <f>+PTEP!#REF!</f>
        <v>#REF!</v>
      </c>
      <c r="G34" s="318"/>
      <c r="H34" s="60" t="s">
        <v>272</v>
      </c>
    </row>
    <row r="35" spans="1:10" ht="33.75" x14ac:dyDescent="0.25">
      <c r="A35" s="315"/>
      <c r="B35" s="317"/>
      <c r="C35" s="317"/>
      <c r="D35" s="37" t="s">
        <v>92</v>
      </c>
      <c r="E35" s="38" t="s">
        <v>79</v>
      </c>
      <c r="F35" s="34" t="e">
        <f>+PTEP!#REF!</f>
        <v>#REF!</v>
      </c>
      <c r="G35" s="318"/>
      <c r="H35" s="60" t="s">
        <v>272</v>
      </c>
    </row>
    <row r="36" spans="1:10" ht="33.75" x14ac:dyDescent="0.25">
      <c r="A36" s="315"/>
      <c r="B36" s="317"/>
      <c r="C36" s="317"/>
      <c r="D36" s="37" t="s">
        <v>93</v>
      </c>
      <c r="E36" s="38" t="s">
        <v>82</v>
      </c>
      <c r="F36" s="34" t="e">
        <f>+PTEP!#REF!</f>
        <v>#REF!</v>
      </c>
      <c r="G36" s="318"/>
      <c r="H36" s="60" t="s">
        <v>272</v>
      </c>
    </row>
    <row r="37" spans="1:10" x14ac:dyDescent="0.25">
      <c r="A37" s="315"/>
      <c r="B37" s="317"/>
      <c r="C37" s="317"/>
      <c r="D37" s="37" t="s">
        <v>94</v>
      </c>
      <c r="E37" s="38" t="s">
        <v>85</v>
      </c>
      <c r="F37" s="34" t="e">
        <f>+PTEP!#REF!</f>
        <v>#REF!</v>
      </c>
      <c r="G37" s="318"/>
      <c r="H37" s="60" t="s">
        <v>272</v>
      </c>
    </row>
    <row r="38" spans="1:10" x14ac:dyDescent="0.25">
      <c r="A38" s="320" t="s">
        <v>334</v>
      </c>
      <c r="B38" s="309" t="s">
        <v>95</v>
      </c>
      <c r="C38" s="309">
        <v>2</v>
      </c>
      <c r="D38" s="39" t="s">
        <v>116</v>
      </c>
      <c r="E38" s="40" t="s">
        <v>178</v>
      </c>
      <c r="F38" s="34" t="e">
        <f>+PTEP!#REF!</f>
        <v>#REF!</v>
      </c>
      <c r="G38" s="318" t="e">
        <f>+AVERAGE(F38:F39)</f>
        <v>#REF!</v>
      </c>
      <c r="H38" s="41" t="s">
        <v>272</v>
      </c>
    </row>
    <row r="39" spans="1:10" ht="22.5" x14ac:dyDescent="0.25">
      <c r="A39" s="321"/>
      <c r="B39" s="310"/>
      <c r="C39" s="310"/>
      <c r="D39" s="39" t="s">
        <v>247</v>
      </c>
      <c r="E39" s="40" t="s">
        <v>248</v>
      </c>
      <c r="F39" s="34" t="e">
        <f>+PTEP!#REF!</f>
        <v>#REF!</v>
      </c>
      <c r="G39" s="319"/>
      <c r="H39" s="41" t="s">
        <v>239</v>
      </c>
    </row>
    <row r="40" spans="1:10" ht="22.5" x14ac:dyDescent="0.25">
      <c r="A40" s="320" t="s">
        <v>337</v>
      </c>
      <c r="B40" s="309" t="s">
        <v>97</v>
      </c>
      <c r="C40" s="309">
        <v>4</v>
      </c>
      <c r="D40" s="42" t="s">
        <v>117</v>
      </c>
      <c r="E40" s="43" t="s">
        <v>166</v>
      </c>
      <c r="F40" s="34" t="e">
        <f>+PTEP!#REF!</f>
        <v>#REF!</v>
      </c>
      <c r="G40" s="318" t="e">
        <f>+AVERAGE(F40:F43)</f>
        <v>#REF!</v>
      </c>
      <c r="H40" s="61" t="s">
        <v>202</v>
      </c>
      <c r="J40" s="26"/>
    </row>
    <row r="41" spans="1:10" ht="33.75" x14ac:dyDescent="0.25">
      <c r="A41" s="321"/>
      <c r="B41" s="310"/>
      <c r="C41" s="310"/>
      <c r="D41" s="42" t="s">
        <v>119</v>
      </c>
      <c r="E41" s="43" t="s">
        <v>318</v>
      </c>
      <c r="F41" s="34" t="e">
        <f>+PTEP!#REF!</f>
        <v>#REF!</v>
      </c>
      <c r="G41" s="318"/>
      <c r="H41" s="61" t="s">
        <v>279</v>
      </c>
    </row>
    <row r="42" spans="1:10" ht="22.5" x14ac:dyDescent="0.25">
      <c r="A42" s="321"/>
      <c r="B42" s="310"/>
      <c r="C42" s="310"/>
      <c r="D42" s="42" t="s">
        <v>319</v>
      </c>
      <c r="E42" s="44" t="s">
        <v>293</v>
      </c>
      <c r="F42" s="34" t="e">
        <f>+PTEP!#REF!</f>
        <v>#REF!</v>
      </c>
      <c r="G42" s="318"/>
      <c r="H42" s="61" t="s">
        <v>202</v>
      </c>
    </row>
    <row r="43" spans="1:10" ht="22.5" x14ac:dyDescent="0.25">
      <c r="A43" s="321"/>
      <c r="B43" s="310"/>
      <c r="C43" s="310"/>
      <c r="D43" s="42" t="s">
        <v>320</v>
      </c>
      <c r="E43" s="44" t="s">
        <v>264</v>
      </c>
      <c r="F43" s="34" t="e">
        <f>+PTEP!#REF!</f>
        <v>#REF!</v>
      </c>
      <c r="G43" s="318"/>
      <c r="H43" s="61" t="s">
        <v>202</v>
      </c>
    </row>
    <row r="44" spans="1:10" ht="33.75" x14ac:dyDescent="0.25">
      <c r="A44" s="320" t="s">
        <v>340</v>
      </c>
      <c r="B44" s="309" t="s">
        <v>98</v>
      </c>
      <c r="C44" s="309">
        <v>3</v>
      </c>
      <c r="D44" s="45" t="s">
        <v>120</v>
      </c>
      <c r="E44" s="46" t="s">
        <v>257</v>
      </c>
      <c r="F44" s="34" t="e">
        <f>+PTEP!#REF!</f>
        <v>#REF!</v>
      </c>
      <c r="G44" s="323" t="e">
        <f>+AVERAGE(F44:F46)</f>
        <v>#REF!</v>
      </c>
      <c r="H44" s="47" t="s">
        <v>232</v>
      </c>
    </row>
    <row r="45" spans="1:10" x14ac:dyDescent="0.25">
      <c r="A45" s="321"/>
      <c r="B45" s="310"/>
      <c r="C45" s="310"/>
      <c r="D45" s="45" t="s">
        <v>121</v>
      </c>
      <c r="E45" s="46" t="s">
        <v>231</v>
      </c>
      <c r="F45" s="34" t="e">
        <f>+PTEP!#REF!</f>
        <v>#REF!</v>
      </c>
      <c r="G45" s="324"/>
      <c r="H45" s="47" t="s">
        <v>263</v>
      </c>
    </row>
    <row r="46" spans="1:10" ht="22.5" x14ac:dyDescent="0.25">
      <c r="A46" s="321"/>
      <c r="B46" s="310"/>
      <c r="C46" s="310"/>
      <c r="D46" s="45" t="s">
        <v>122</v>
      </c>
      <c r="E46" s="46" t="s">
        <v>258</v>
      </c>
      <c r="F46" s="34" t="e">
        <f>+PTEP!#REF!</f>
        <v>#REF!</v>
      </c>
      <c r="G46" s="325"/>
      <c r="H46" s="47" t="s">
        <v>263</v>
      </c>
    </row>
    <row r="47" spans="1:10" ht="22.5" x14ac:dyDescent="0.25">
      <c r="A47" s="320" t="s">
        <v>340</v>
      </c>
      <c r="B47" s="309" t="s">
        <v>102</v>
      </c>
      <c r="C47" s="309">
        <v>8</v>
      </c>
      <c r="D47" s="48" t="s">
        <v>123</v>
      </c>
      <c r="E47" s="49" t="s">
        <v>300</v>
      </c>
      <c r="F47" s="34" t="e">
        <f>+PTEP!#REF!</f>
        <v>#REF!</v>
      </c>
      <c r="G47" s="323" t="e">
        <f>+AVERAGE(F47:F54)</f>
        <v>#REF!</v>
      </c>
      <c r="H47" s="62" t="s">
        <v>301</v>
      </c>
    </row>
    <row r="48" spans="1:10" ht="22.5" x14ac:dyDescent="0.25">
      <c r="A48" s="321"/>
      <c r="B48" s="310"/>
      <c r="C48" s="310"/>
      <c r="D48" s="48" t="s">
        <v>124</v>
      </c>
      <c r="E48" s="49" t="s">
        <v>302</v>
      </c>
      <c r="F48" s="34" t="e">
        <f>+PTEP!#REF!</f>
        <v>#REF!</v>
      </c>
      <c r="G48" s="324"/>
      <c r="H48" s="62" t="s">
        <v>304</v>
      </c>
    </row>
    <row r="49" spans="1:8" ht="22.5" x14ac:dyDescent="0.25">
      <c r="A49" s="321"/>
      <c r="B49" s="310"/>
      <c r="C49" s="310"/>
      <c r="D49" s="48" t="s">
        <v>305</v>
      </c>
      <c r="E49" s="49" t="s">
        <v>110</v>
      </c>
      <c r="F49" s="34" t="e">
        <f>+PTEP!#REF!</f>
        <v>#REF!</v>
      </c>
      <c r="G49" s="324"/>
      <c r="H49" s="62" t="s">
        <v>306</v>
      </c>
    </row>
    <row r="50" spans="1:8" ht="33.75" x14ac:dyDescent="0.25">
      <c r="A50" s="321"/>
      <c r="B50" s="310"/>
      <c r="C50" s="310"/>
      <c r="D50" s="48" t="s">
        <v>125</v>
      </c>
      <c r="E50" s="49" t="s">
        <v>163</v>
      </c>
      <c r="F50" s="34" t="e">
        <f>+PTEP!#REF!</f>
        <v>#REF!</v>
      </c>
      <c r="G50" s="324"/>
      <c r="H50" s="62" t="s">
        <v>307</v>
      </c>
    </row>
    <row r="51" spans="1:8" ht="22.5" x14ac:dyDescent="0.25">
      <c r="A51" s="321"/>
      <c r="B51" s="310"/>
      <c r="C51" s="310"/>
      <c r="D51" s="48" t="s">
        <v>126</v>
      </c>
      <c r="E51" s="50" t="s">
        <v>308</v>
      </c>
      <c r="F51" s="34" t="e">
        <f>+PTEP!#REF!</f>
        <v>#REF!</v>
      </c>
      <c r="G51" s="324"/>
      <c r="H51" s="62" t="s">
        <v>311</v>
      </c>
    </row>
    <row r="52" spans="1:8" ht="33.75" x14ac:dyDescent="0.25">
      <c r="A52" s="321"/>
      <c r="B52" s="310"/>
      <c r="C52" s="310"/>
      <c r="D52" s="48" t="s">
        <v>127</v>
      </c>
      <c r="E52" s="49" t="s">
        <v>322</v>
      </c>
      <c r="F52" s="34" t="e">
        <f>+PTEP!#REF!</f>
        <v>#REF!</v>
      </c>
      <c r="G52" s="324"/>
      <c r="H52" s="62" t="s">
        <v>321</v>
      </c>
    </row>
    <row r="53" spans="1:8" ht="33.75" x14ac:dyDescent="0.25">
      <c r="A53" s="321"/>
      <c r="B53" s="310"/>
      <c r="C53" s="310"/>
      <c r="D53" s="48" t="s">
        <v>157</v>
      </c>
      <c r="E53" s="49" t="s">
        <v>152</v>
      </c>
      <c r="F53" s="34" t="e">
        <f>+PTEP!#REF!</f>
        <v>#REF!</v>
      </c>
      <c r="G53" s="324"/>
      <c r="H53" s="62" t="s">
        <v>201</v>
      </c>
    </row>
    <row r="54" spans="1:8" ht="56.25" x14ac:dyDescent="0.25">
      <c r="A54" s="321"/>
      <c r="B54" s="310"/>
      <c r="C54" s="310"/>
      <c r="D54" s="48" t="s">
        <v>313</v>
      </c>
      <c r="E54" s="49" t="s">
        <v>314</v>
      </c>
      <c r="F54" s="34" t="e">
        <f>+PTEP!#REF!</f>
        <v>#REF!</v>
      </c>
      <c r="G54" s="325"/>
      <c r="H54" s="62" t="s">
        <v>315</v>
      </c>
    </row>
    <row r="55" spans="1:8" x14ac:dyDescent="0.25">
      <c r="A55" s="320" t="s">
        <v>369</v>
      </c>
      <c r="B55" s="309" t="s">
        <v>105</v>
      </c>
      <c r="C55" s="309">
        <v>6</v>
      </c>
      <c r="D55" s="52" t="s">
        <v>128</v>
      </c>
      <c r="E55" s="53" t="s">
        <v>145</v>
      </c>
      <c r="F55" s="51" t="e">
        <f>+PTEP!#REF!</f>
        <v>#REF!</v>
      </c>
      <c r="G55" s="311" t="e">
        <f>+AVERAGE(F55:F60)</f>
        <v>#REF!</v>
      </c>
      <c r="H55" s="53" t="s">
        <v>222</v>
      </c>
    </row>
    <row r="56" spans="1:8" ht="22.5" x14ac:dyDescent="0.25">
      <c r="A56" s="321"/>
      <c r="B56" s="310"/>
      <c r="C56" s="310"/>
      <c r="D56" s="52" t="s">
        <v>156</v>
      </c>
      <c r="E56" s="53" t="s">
        <v>149</v>
      </c>
      <c r="F56" s="51" t="e">
        <f>+PTEP!#REF!</f>
        <v>#REF!</v>
      </c>
      <c r="G56" s="312"/>
      <c r="H56" s="53" t="s">
        <v>222</v>
      </c>
    </row>
    <row r="57" spans="1:8" ht="22.5" x14ac:dyDescent="0.25">
      <c r="A57" s="321"/>
      <c r="B57" s="310"/>
      <c r="C57" s="310"/>
      <c r="D57" s="52" t="s">
        <v>129</v>
      </c>
      <c r="E57" s="53" t="s">
        <v>179</v>
      </c>
      <c r="F57" s="51" t="e">
        <f>+PTEP!#REF!</f>
        <v>#REF!</v>
      </c>
      <c r="G57" s="312"/>
      <c r="H57" s="53" t="s">
        <v>222</v>
      </c>
    </row>
    <row r="58" spans="1:8" x14ac:dyDescent="0.25">
      <c r="A58" s="321"/>
      <c r="B58" s="310"/>
      <c r="C58" s="310"/>
      <c r="D58" s="52" t="s">
        <v>130</v>
      </c>
      <c r="E58" s="53" t="s">
        <v>158</v>
      </c>
      <c r="F58" s="51" t="e">
        <f>+PTEP!#REF!</f>
        <v>#REF!</v>
      </c>
      <c r="G58" s="312"/>
      <c r="H58" s="53" t="s">
        <v>222</v>
      </c>
    </row>
    <row r="59" spans="1:8" ht="22.5" x14ac:dyDescent="0.25">
      <c r="A59" s="321"/>
      <c r="B59" s="310"/>
      <c r="C59" s="310"/>
      <c r="D59" s="52" t="s">
        <v>131</v>
      </c>
      <c r="E59" s="53" t="s">
        <v>161</v>
      </c>
      <c r="F59" s="51" t="e">
        <f>+PTEP!#REF!</f>
        <v>#REF!</v>
      </c>
      <c r="G59" s="312"/>
      <c r="H59" s="53" t="s">
        <v>222</v>
      </c>
    </row>
    <row r="60" spans="1:8" ht="33.75" x14ac:dyDescent="0.25">
      <c r="A60" s="321"/>
      <c r="B60" s="310"/>
      <c r="C60" s="310"/>
      <c r="D60" s="52" t="s">
        <v>132</v>
      </c>
      <c r="E60" s="54" t="s">
        <v>253</v>
      </c>
      <c r="F60" s="51" t="e">
        <f>+PTEP!#REF!</f>
        <v>#REF!</v>
      </c>
      <c r="G60" s="313"/>
      <c r="H60" s="55" t="s">
        <v>239</v>
      </c>
    </row>
    <row r="61" spans="1:8" ht="22.5" x14ac:dyDescent="0.25">
      <c r="A61" s="320" t="s">
        <v>368</v>
      </c>
      <c r="B61" s="309" t="s">
        <v>133</v>
      </c>
      <c r="C61" s="309">
        <v>3</v>
      </c>
      <c r="D61" s="56" t="s">
        <v>137</v>
      </c>
      <c r="E61" s="57" t="s">
        <v>228</v>
      </c>
      <c r="F61" s="51" t="e">
        <f>+PTEP!#REF!</f>
        <v>#REF!</v>
      </c>
      <c r="G61" s="311" t="e">
        <f>+AVERAGE(F61:F63)</f>
        <v>#REF!</v>
      </c>
      <c r="H61" s="57" t="s">
        <v>222</v>
      </c>
    </row>
    <row r="62" spans="1:8" ht="22.5" x14ac:dyDescent="0.25">
      <c r="A62" s="321"/>
      <c r="B62" s="310"/>
      <c r="C62" s="310"/>
      <c r="D62" s="56" t="s">
        <v>138</v>
      </c>
      <c r="E62" s="57" t="s">
        <v>229</v>
      </c>
      <c r="F62" s="51" t="e">
        <f>+PTEP!#REF!</f>
        <v>#REF!</v>
      </c>
      <c r="G62" s="312"/>
      <c r="H62" s="57" t="s">
        <v>222</v>
      </c>
    </row>
    <row r="63" spans="1:8" ht="22.5" x14ac:dyDescent="0.25">
      <c r="A63" s="321"/>
      <c r="B63" s="310"/>
      <c r="C63" s="310"/>
      <c r="D63" s="56" t="s">
        <v>139</v>
      </c>
      <c r="E63" s="57" t="s">
        <v>230</v>
      </c>
      <c r="F63" s="51" t="e">
        <f>+PTEP!#REF!</f>
        <v>#REF!</v>
      </c>
      <c r="G63" s="313"/>
      <c r="H63" s="57" t="s">
        <v>222</v>
      </c>
    </row>
    <row r="64" spans="1:8" x14ac:dyDescent="0.25">
      <c r="A64" s="322" t="s">
        <v>367</v>
      </c>
      <c r="B64" s="322"/>
      <c r="C64" s="13">
        <f>SUM(C2:C63)</f>
        <v>62</v>
      </c>
      <c r="D64" s="13"/>
      <c r="E64" s="13"/>
      <c r="F64" s="27" t="e">
        <f>+AVERAGE(F2:F63)</f>
        <v>#REF!</v>
      </c>
      <c r="G64" s="27" t="e">
        <f>+AVERAGE(G2:G63)</f>
        <v>#REF!</v>
      </c>
      <c r="H64" s="28"/>
    </row>
  </sheetData>
  <mergeCells count="37">
    <mergeCell ref="A64:B64"/>
    <mergeCell ref="A40:A43"/>
    <mergeCell ref="B40:B43"/>
    <mergeCell ref="C40:C43"/>
    <mergeCell ref="G40:G43"/>
    <mergeCell ref="A47:A54"/>
    <mergeCell ref="B47:B54"/>
    <mergeCell ref="A44:A46"/>
    <mergeCell ref="B44:B46"/>
    <mergeCell ref="G44:G46"/>
    <mergeCell ref="C44:C46"/>
    <mergeCell ref="C47:C54"/>
    <mergeCell ref="G47:G54"/>
    <mergeCell ref="A55:A60"/>
    <mergeCell ref="B55:B60"/>
    <mergeCell ref="A61:A63"/>
    <mergeCell ref="A32:A37"/>
    <mergeCell ref="B32:B37"/>
    <mergeCell ref="C32:C37"/>
    <mergeCell ref="G32:G37"/>
    <mergeCell ref="A38:A39"/>
    <mergeCell ref="B38:B39"/>
    <mergeCell ref="C38:C39"/>
    <mergeCell ref="G38:G39"/>
    <mergeCell ref="A2:A21"/>
    <mergeCell ref="B2:B21"/>
    <mergeCell ref="C2:C21"/>
    <mergeCell ref="G2:G21"/>
    <mergeCell ref="A22:A31"/>
    <mergeCell ref="B22:B31"/>
    <mergeCell ref="C22:C31"/>
    <mergeCell ref="G22:G31"/>
    <mergeCell ref="B61:B63"/>
    <mergeCell ref="G55:G60"/>
    <mergeCell ref="G61:G63"/>
    <mergeCell ref="C55:C60"/>
    <mergeCell ref="C61:C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A743-4D93-4D71-8E91-7789A462F6A9}">
  <sheetPr>
    <tabColor theme="0"/>
  </sheetPr>
  <dimension ref="A1:K15"/>
  <sheetViews>
    <sheetView tabSelected="1" zoomScale="95" zoomScaleNormal="95" workbookViewId="0">
      <selection activeCell="H6" sqref="H6"/>
    </sheetView>
  </sheetViews>
  <sheetFormatPr baseColWidth="10" defaultColWidth="11.42578125" defaultRowHeight="12.75" x14ac:dyDescent="0.25"/>
  <cols>
    <col min="1" max="1" width="16" style="10" customWidth="1"/>
    <col min="2" max="2" width="35.85546875" style="10" customWidth="1"/>
    <col min="3" max="3" width="12.85546875" style="23" customWidth="1"/>
    <col min="4" max="4" width="13.42578125" style="23" customWidth="1"/>
    <col min="5" max="5" width="16" style="23" customWidth="1"/>
    <col min="6" max="6" width="14.7109375" style="23" customWidth="1"/>
    <col min="7" max="7" width="16.7109375" style="10" customWidth="1"/>
    <col min="8" max="8" width="15.7109375" style="10" customWidth="1"/>
    <col min="9" max="9" width="11.42578125" style="10"/>
    <col min="10" max="10" width="19.42578125" style="10" customWidth="1"/>
    <col min="11" max="11" width="23" style="10" customWidth="1"/>
    <col min="12" max="16384" width="11.42578125" style="10"/>
  </cols>
  <sheetData>
    <row r="1" spans="1:11" ht="36" customHeight="1" x14ac:dyDescent="0.25">
      <c r="A1" s="326" t="s">
        <v>1919</v>
      </c>
      <c r="B1" s="327"/>
      <c r="C1" s="327"/>
      <c r="D1" s="327"/>
      <c r="E1" s="327"/>
      <c r="F1" s="327"/>
      <c r="G1" s="327"/>
      <c r="H1" s="328"/>
    </row>
    <row r="2" spans="1:11" ht="69" customHeight="1" x14ac:dyDescent="0.25">
      <c r="A2" s="11" t="s">
        <v>324</v>
      </c>
      <c r="B2" s="11" t="s">
        <v>325</v>
      </c>
      <c r="C2" s="298" t="s">
        <v>1915</v>
      </c>
      <c r="D2" s="299" t="s">
        <v>1914</v>
      </c>
      <c r="E2" s="299" t="s">
        <v>1913</v>
      </c>
      <c r="F2" s="300" t="s">
        <v>1916</v>
      </c>
      <c r="G2" s="301" t="s">
        <v>1917</v>
      </c>
      <c r="H2" s="301" t="s">
        <v>1918</v>
      </c>
    </row>
    <row r="3" spans="1:11" ht="38.25" customHeight="1" x14ac:dyDescent="0.25">
      <c r="A3" s="14" t="s">
        <v>329</v>
      </c>
      <c r="B3" s="24" t="s">
        <v>356</v>
      </c>
      <c r="C3" s="15">
        <v>18</v>
      </c>
      <c r="D3" s="16">
        <f>+ResumenPorcentajes!S7</f>
        <v>0.26555555555555554</v>
      </c>
      <c r="E3" s="17" t="str">
        <f t="shared" ref="E3:E12" si="0">+IF(AND(D3&gt;=0,D3&lt;=0.59),"ZONA BAJA",IF(AND(D3&gt;=0.6,D3&lt;=0.79),"ZONA MEDIA","ZONA ALTA"))</f>
        <v>ZONA BAJA</v>
      </c>
      <c r="F3" s="305">
        <f>+ResumenPorcentajes!V7</f>
        <v>12</v>
      </c>
      <c r="G3" s="306">
        <f>+ResumenPorcentajes!W7</f>
        <v>0.39833333333333337</v>
      </c>
      <c r="H3" s="17" t="str">
        <f t="shared" ref="H3:H12" si="1">+IF(AND(G3&gt;=0,G3&lt;=0.59),"ZONA BAJA",IF(AND(G3&gt;=0.6,G3&lt;=0.79),"ZONA MEDIA","ZONA ALTA"))</f>
        <v>ZONA BAJA</v>
      </c>
    </row>
    <row r="4" spans="1:11" ht="25.5" customHeight="1" x14ac:dyDescent="0.25">
      <c r="A4" s="14" t="s">
        <v>330</v>
      </c>
      <c r="B4" s="24" t="s">
        <v>355</v>
      </c>
      <c r="C4" s="15">
        <v>5</v>
      </c>
      <c r="D4" s="16">
        <f>+ResumenPorcentajes!S26</f>
        <v>0.47400000000000003</v>
      </c>
      <c r="E4" s="17" t="str">
        <f t="shared" si="0"/>
        <v>ZONA BAJA</v>
      </c>
      <c r="F4" s="305">
        <f>+ResumenPorcentajes!V26</f>
        <v>4</v>
      </c>
      <c r="G4" s="306">
        <f>+ResumenPorcentajes!W26</f>
        <v>0.59250000000000003</v>
      </c>
      <c r="H4" s="17" t="str">
        <f t="shared" si="1"/>
        <v>ZONA ALTA</v>
      </c>
    </row>
    <row r="5" spans="1:11" ht="25.5" customHeight="1" x14ac:dyDescent="0.25">
      <c r="A5" s="14" t="s">
        <v>331</v>
      </c>
      <c r="B5" s="24" t="s">
        <v>354</v>
      </c>
      <c r="C5" s="15">
        <v>6</v>
      </c>
      <c r="D5" s="16">
        <f>+ResumenPorcentajes!S31</f>
        <v>0.32333333333333331</v>
      </c>
      <c r="E5" s="17" t="str">
        <f t="shared" si="0"/>
        <v>ZONA BAJA</v>
      </c>
      <c r="F5" s="305">
        <f>+ResumenPorcentajes!V31</f>
        <v>6</v>
      </c>
      <c r="G5" s="306">
        <f>+ResumenPorcentajes!W31</f>
        <v>0.32333333333333331</v>
      </c>
      <c r="H5" s="17" t="str">
        <f t="shared" si="1"/>
        <v>ZONA BAJA</v>
      </c>
      <c r="J5" s="9" t="s">
        <v>332</v>
      </c>
      <c r="K5" s="18" t="s">
        <v>333</v>
      </c>
    </row>
    <row r="6" spans="1:11" ht="25.5" customHeight="1" x14ac:dyDescent="0.25">
      <c r="A6" s="8" t="s">
        <v>334</v>
      </c>
      <c r="B6" s="24" t="s">
        <v>353</v>
      </c>
      <c r="C6" s="19">
        <v>2</v>
      </c>
      <c r="D6" s="16">
        <f>+ResumenPorcentajes!S37</f>
        <v>0.29000000000000004</v>
      </c>
      <c r="E6" s="17" t="str">
        <f t="shared" si="0"/>
        <v>ZONA BAJA</v>
      </c>
      <c r="F6" s="307">
        <f>+ResumenPorcentajes!V37</f>
        <v>2</v>
      </c>
      <c r="G6" s="306">
        <f>+ResumenPorcentajes!W37</f>
        <v>0.29000000000000004</v>
      </c>
      <c r="H6" s="17" t="str">
        <f t="shared" si="1"/>
        <v>ZONA BAJA</v>
      </c>
      <c r="J6" s="9" t="s">
        <v>335</v>
      </c>
      <c r="K6" s="20" t="s">
        <v>336</v>
      </c>
    </row>
    <row r="7" spans="1:11" ht="25.5" customHeight="1" x14ac:dyDescent="0.25">
      <c r="A7" s="8" t="s">
        <v>337</v>
      </c>
      <c r="B7" s="24" t="s">
        <v>352</v>
      </c>
      <c r="C7" s="19">
        <v>4</v>
      </c>
      <c r="D7" s="16">
        <f>+ResumenPorcentajes!S39</f>
        <v>0.2525</v>
      </c>
      <c r="E7" s="17" t="str">
        <f t="shared" si="0"/>
        <v>ZONA BAJA</v>
      </c>
      <c r="F7" s="307">
        <f>+ResumenPorcentajes!V39</f>
        <v>1</v>
      </c>
      <c r="G7" s="306">
        <f>+ResumenPorcentajes!W39</f>
        <v>0.25</v>
      </c>
      <c r="H7" s="17" t="str">
        <f t="shared" si="1"/>
        <v>ZONA BAJA</v>
      </c>
      <c r="J7" s="9" t="s">
        <v>338</v>
      </c>
      <c r="K7" s="21" t="s">
        <v>339</v>
      </c>
    </row>
    <row r="8" spans="1:11" ht="25.5" customHeight="1" x14ac:dyDescent="0.25">
      <c r="A8" s="8" t="s">
        <v>344</v>
      </c>
      <c r="B8" s="24" t="s">
        <v>351</v>
      </c>
      <c r="C8" s="19">
        <v>3</v>
      </c>
      <c r="D8" s="16">
        <f>+ResumenPorcentajes!S43</f>
        <v>0.33</v>
      </c>
      <c r="E8" s="17" t="str">
        <f t="shared" si="0"/>
        <v>ZONA BAJA</v>
      </c>
      <c r="F8" s="307">
        <f>+ResumenPorcentajes!V43</f>
        <v>2</v>
      </c>
      <c r="G8" s="306">
        <f>+ResumenPorcentajes!W43</f>
        <v>0.33</v>
      </c>
      <c r="H8" s="17" t="str">
        <f t="shared" si="1"/>
        <v>ZONA BAJA</v>
      </c>
      <c r="J8" s="23"/>
      <c r="K8" s="23"/>
    </row>
    <row r="9" spans="1:11" ht="25.5" customHeight="1" x14ac:dyDescent="0.25">
      <c r="A9" s="8" t="s">
        <v>345</v>
      </c>
      <c r="B9" s="24" t="s">
        <v>350</v>
      </c>
      <c r="C9" s="19">
        <v>7</v>
      </c>
      <c r="D9" s="16">
        <f>+ResumenPorcentajes!S46</f>
        <v>0.21428571428571425</v>
      </c>
      <c r="E9" s="17" t="str">
        <f t="shared" si="0"/>
        <v>ZONA BAJA</v>
      </c>
      <c r="F9" s="307">
        <f>+ResumenPorcentajes!V46</f>
        <v>4</v>
      </c>
      <c r="G9" s="306">
        <f>+ResumenPorcentajes!W46</f>
        <v>0.28749999999999998</v>
      </c>
      <c r="H9" s="17" t="str">
        <f t="shared" si="1"/>
        <v>ZONA BAJA</v>
      </c>
      <c r="J9" s="23"/>
      <c r="K9" s="23"/>
    </row>
    <row r="10" spans="1:11" ht="25.5" customHeight="1" x14ac:dyDescent="0.25">
      <c r="A10" s="8" t="s">
        <v>346</v>
      </c>
      <c r="B10" s="24" t="s">
        <v>349</v>
      </c>
      <c r="C10" s="19">
        <v>6</v>
      </c>
      <c r="D10" s="16">
        <f>+ResumenPorcentajes!S53</f>
        <v>0.11</v>
      </c>
      <c r="E10" s="17" t="str">
        <f t="shared" si="0"/>
        <v>ZONA BAJA</v>
      </c>
      <c r="F10" s="307">
        <f>+ResumenPorcentajes!V53</f>
        <v>2</v>
      </c>
      <c r="G10" s="306">
        <f>+ResumenPorcentajes!W53</f>
        <v>0.33</v>
      </c>
      <c r="H10" s="17" t="str">
        <f t="shared" si="1"/>
        <v>ZONA BAJA</v>
      </c>
      <c r="J10" s="23"/>
      <c r="K10" s="23"/>
    </row>
    <row r="11" spans="1:11" ht="25.5" customHeight="1" x14ac:dyDescent="0.25">
      <c r="A11" s="8" t="s">
        <v>347</v>
      </c>
      <c r="B11" s="24" t="s">
        <v>348</v>
      </c>
      <c r="C11" s="19">
        <v>4</v>
      </c>
      <c r="D11" s="16">
        <f>+ResumenPorcentajes!S59</f>
        <v>0</v>
      </c>
      <c r="E11" s="17" t="str">
        <f t="shared" si="0"/>
        <v>ZONA BAJA</v>
      </c>
      <c r="F11" s="307">
        <f>+ResumenPorcentajes!V59</f>
        <v>3</v>
      </c>
      <c r="G11" s="306">
        <f>+ResumenPorcentajes!W59</f>
        <v>0</v>
      </c>
      <c r="H11" s="17" t="str">
        <f t="shared" si="1"/>
        <v>ZONA BAJA</v>
      </c>
    </row>
    <row r="12" spans="1:11" ht="25.5" customHeight="1" x14ac:dyDescent="0.25">
      <c r="A12" s="322" t="s">
        <v>1920</v>
      </c>
      <c r="B12" s="322"/>
      <c r="C12" s="13">
        <f>+SUM(C3:C11)</f>
        <v>55</v>
      </c>
      <c r="D12" s="22">
        <f>+AVERAGE(D3:D11)</f>
        <v>0.25107495590828921</v>
      </c>
      <c r="E12" s="17" t="str">
        <f t="shared" si="0"/>
        <v>ZONA BAJA</v>
      </c>
      <c r="F12" s="301">
        <f>+SUM(F3:F11)</f>
        <v>36</v>
      </c>
      <c r="G12" s="308">
        <f>+AVERAGE(G3:G11)</f>
        <v>0.31129629629629629</v>
      </c>
      <c r="H12" s="17" t="str">
        <f t="shared" si="1"/>
        <v>ZONA BAJA</v>
      </c>
    </row>
    <row r="13" spans="1:11" ht="7.5" customHeight="1" x14ac:dyDescent="0.25"/>
    <row r="14" spans="1:11" ht="42.75" customHeight="1" x14ac:dyDescent="0.25">
      <c r="A14" s="329" t="s">
        <v>342</v>
      </c>
      <c r="B14" s="329"/>
      <c r="C14" s="329"/>
      <c r="D14" s="329"/>
      <c r="E14" s="329"/>
      <c r="F14" s="329"/>
      <c r="G14" s="329"/>
      <c r="H14" s="329"/>
      <c r="I14" s="329"/>
      <c r="J14" s="329"/>
      <c r="K14" s="329"/>
    </row>
    <row r="15" spans="1:11" ht="20.25" customHeight="1" x14ac:dyDescent="0.25"/>
  </sheetData>
  <mergeCells count="3">
    <mergeCell ref="A1:H1"/>
    <mergeCell ref="A12:B12"/>
    <mergeCell ref="A14:K14"/>
  </mergeCells>
  <conditionalFormatting sqref="E3:E12">
    <cfRule type="containsText" dxfId="10" priority="4" operator="containsText" text="ZONA ALTA">
      <formula>NOT(ISERROR(SEARCH("ZONA ALTA",E3)))</formula>
    </cfRule>
    <cfRule type="containsText" dxfId="9" priority="5" operator="containsText" text="ZONA MEDIA">
      <formula>NOT(ISERROR(SEARCH("ZONA MEDIA",E3)))</formula>
    </cfRule>
    <cfRule type="containsText" dxfId="8" priority="6" operator="containsText" text="ZONA BAJA">
      <formula>NOT(ISERROR(SEARCH("ZONA BAJA",E3)))</formula>
    </cfRule>
  </conditionalFormatting>
  <conditionalFormatting sqref="H3:H12">
    <cfRule type="containsText" dxfId="7" priority="1" operator="containsText" text="ZONA ALTA">
      <formula>NOT(ISERROR(SEARCH("ZONA ALTA",H3)))</formula>
    </cfRule>
    <cfRule type="containsText" dxfId="6" priority="2" operator="containsText" text="ZONA MEDIA">
      <formula>NOT(ISERROR(SEARCH("ZONA MEDIA",H3)))</formula>
    </cfRule>
    <cfRule type="containsText" dxfId="5" priority="3" operator="containsText" text="ZONA BAJA">
      <formula>NOT(ISERROR(SEARCH("ZONA BAJA",H3)))</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03634-0F07-4825-8511-5F33520DBCDB}">
  <dimension ref="A1:W68"/>
  <sheetViews>
    <sheetView topLeftCell="D5" zoomScale="71" zoomScaleNormal="71" workbookViewId="0">
      <pane xSplit="14445" ySplit="2055" topLeftCell="U13" activePane="bottomRight"/>
      <selection activeCell="A5" sqref="A5:N5"/>
      <selection pane="topRight" activeCell="W6" sqref="W1:W1048576"/>
      <selection pane="bottomLeft" activeCell="J60" sqref="J60"/>
      <selection pane="bottomRight" activeCell="U60" sqref="U60"/>
    </sheetView>
  </sheetViews>
  <sheetFormatPr baseColWidth="10" defaultColWidth="11.42578125" defaultRowHeight="14.25" x14ac:dyDescent="0.25"/>
  <cols>
    <col min="1" max="1" width="39.140625" style="4" customWidth="1"/>
    <col min="2" max="2" width="18.140625" style="4" customWidth="1"/>
    <col min="3" max="3" width="24.5703125" style="2" customWidth="1"/>
    <col min="4" max="4" width="21.5703125" style="5" bestFit="1" customWidth="1"/>
    <col min="5" max="5" width="7.5703125" style="6" customWidth="1"/>
    <col min="6" max="6" width="35.7109375" style="98" customWidth="1"/>
    <col min="7" max="7" width="21.42578125" style="98" customWidth="1"/>
    <col min="8" max="8" width="15.28515625" style="98" customWidth="1"/>
    <col min="9" max="9" width="20.140625" style="6" customWidth="1"/>
    <col min="10" max="10" width="29.28515625" style="98" customWidth="1"/>
    <col min="11" max="11" width="18.140625" style="98" customWidth="1"/>
    <col min="12" max="12" width="6" style="6" customWidth="1"/>
    <col min="13" max="13" width="5.42578125" style="6" customWidth="1"/>
    <col min="14" max="14" width="6.42578125" style="6" customWidth="1"/>
    <col min="15" max="15" width="54.7109375" style="5" customWidth="1"/>
    <col min="16" max="16" width="18.7109375" style="5" customWidth="1"/>
    <col min="17" max="17" width="23.28515625" style="5" customWidth="1"/>
    <col min="18" max="18" width="48" style="5" customWidth="1"/>
    <col min="19" max="19" width="46.85546875" style="5" customWidth="1"/>
    <col min="20" max="20" width="20.5703125" style="5" customWidth="1"/>
    <col min="21" max="21" width="18.28515625" style="5" customWidth="1"/>
    <col min="22" max="22" width="135.28515625" style="5" customWidth="1"/>
    <col min="23" max="23" width="13" style="244" customWidth="1"/>
    <col min="24" max="16384" width="11.42578125" style="5"/>
  </cols>
  <sheetData>
    <row r="1" spans="1:23" ht="12.75" x14ac:dyDescent="0.25">
      <c r="A1" s="355"/>
      <c r="B1" s="355"/>
      <c r="C1" s="348" t="s">
        <v>540</v>
      </c>
      <c r="D1" s="348"/>
      <c r="E1" s="348"/>
      <c r="F1" s="348"/>
      <c r="G1" s="348"/>
      <c r="H1" s="348"/>
      <c r="I1" s="348"/>
      <c r="J1" s="348"/>
      <c r="K1" s="348"/>
      <c r="L1" s="348"/>
      <c r="M1" s="348"/>
      <c r="N1" s="348"/>
    </row>
    <row r="2" spans="1:23" ht="66.75" customHeight="1" x14ac:dyDescent="0.25">
      <c r="A2" s="355"/>
      <c r="B2" s="355"/>
      <c r="C2" s="348"/>
      <c r="D2" s="348"/>
      <c r="E2" s="348"/>
      <c r="F2" s="348"/>
      <c r="G2" s="348"/>
      <c r="H2" s="348"/>
      <c r="I2" s="348"/>
      <c r="J2" s="348"/>
      <c r="K2" s="348"/>
      <c r="L2" s="348"/>
      <c r="M2" s="348"/>
      <c r="N2" s="348"/>
    </row>
    <row r="3" spans="1:23" s="3" customFormat="1" ht="189" customHeight="1" x14ac:dyDescent="0.2">
      <c r="A3" s="353" t="s">
        <v>323</v>
      </c>
      <c r="B3" s="353"/>
      <c r="C3" s="353"/>
      <c r="D3" s="353"/>
      <c r="E3" s="353"/>
      <c r="F3" s="353"/>
      <c r="G3" s="353"/>
      <c r="H3" s="353"/>
      <c r="I3" s="353"/>
      <c r="J3" s="353"/>
      <c r="K3" s="353"/>
      <c r="L3" s="353"/>
      <c r="M3" s="353"/>
      <c r="N3" s="353"/>
      <c r="W3" s="245"/>
    </row>
    <row r="4" spans="1:23" s="3" customFormat="1" ht="68.25" customHeight="1" thickBot="1" x14ac:dyDescent="0.25">
      <c r="A4" s="354" t="s">
        <v>386</v>
      </c>
      <c r="B4" s="354"/>
      <c r="C4" s="354"/>
      <c r="D4" s="354"/>
      <c r="E4" s="354"/>
      <c r="F4" s="354"/>
      <c r="G4" s="354"/>
      <c r="H4" s="354"/>
      <c r="I4" s="354"/>
      <c r="J4" s="354"/>
      <c r="K4" s="354"/>
      <c r="L4" s="354"/>
      <c r="M4" s="354"/>
      <c r="N4" s="354"/>
      <c r="W4" s="245"/>
    </row>
    <row r="5" spans="1:23" ht="75" customHeight="1" thickBot="1" x14ac:dyDescent="0.3">
      <c r="A5" s="349"/>
      <c r="B5" s="349"/>
      <c r="C5" s="349"/>
      <c r="D5" s="349"/>
      <c r="E5" s="349"/>
      <c r="F5" s="349"/>
      <c r="G5" s="349"/>
      <c r="H5" s="349"/>
      <c r="I5" s="349"/>
      <c r="J5" s="349"/>
      <c r="K5" s="349"/>
      <c r="L5" s="349"/>
      <c r="M5" s="349"/>
      <c r="N5" s="350"/>
      <c r="O5" s="339" t="s">
        <v>547</v>
      </c>
      <c r="P5" s="340"/>
      <c r="Q5" s="341"/>
      <c r="R5" s="330" t="s">
        <v>548</v>
      </c>
      <c r="S5" s="331"/>
      <c r="T5" s="332"/>
      <c r="U5" s="333" t="s">
        <v>549</v>
      </c>
      <c r="V5" s="334"/>
      <c r="W5" s="335"/>
    </row>
    <row r="6" spans="1:23" s="1" customFormat="1" ht="55.5" customHeight="1" thickBot="1" x14ac:dyDescent="0.3">
      <c r="A6" s="101" t="s">
        <v>26</v>
      </c>
      <c r="B6" s="101" t="s">
        <v>27</v>
      </c>
      <c r="C6" s="101" t="s">
        <v>23</v>
      </c>
      <c r="D6" s="101" t="s">
        <v>24</v>
      </c>
      <c r="E6" s="101" t="s">
        <v>6</v>
      </c>
      <c r="F6" s="101" t="s">
        <v>0</v>
      </c>
      <c r="G6" s="101" t="s">
        <v>1</v>
      </c>
      <c r="H6" s="101" t="s">
        <v>2</v>
      </c>
      <c r="I6" s="101" t="s">
        <v>3</v>
      </c>
      <c r="J6" s="101" t="s">
        <v>4</v>
      </c>
      <c r="K6" s="101" t="s">
        <v>484</v>
      </c>
      <c r="L6" s="351" t="s">
        <v>495</v>
      </c>
      <c r="M6" s="351"/>
      <c r="N6" s="352"/>
      <c r="O6" s="181" t="s">
        <v>541</v>
      </c>
      <c r="P6" s="182" t="s">
        <v>542</v>
      </c>
      <c r="Q6" s="183" t="s">
        <v>543</v>
      </c>
      <c r="R6" s="184" t="s">
        <v>544</v>
      </c>
      <c r="S6" s="185" t="s">
        <v>543</v>
      </c>
      <c r="T6" s="186" t="s">
        <v>545</v>
      </c>
      <c r="U6" s="174" t="s">
        <v>357</v>
      </c>
      <c r="V6" s="174" t="s">
        <v>544</v>
      </c>
      <c r="W6" s="246" t="s">
        <v>546</v>
      </c>
    </row>
    <row r="7" spans="1:23" ht="265.5" customHeight="1" x14ac:dyDescent="0.25">
      <c r="A7" s="338"/>
      <c r="B7" s="338"/>
      <c r="C7" s="103" t="s">
        <v>5</v>
      </c>
      <c r="D7" s="63" t="s">
        <v>11</v>
      </c>
      <c r="E7" s="64" t="s">
        <v>35</v>
      </c>
      <c r="F7" s="64" t="s">
        <v>233</v>
      </c>
      <c r="G7" s="64" t="s">
        <v>275</v>
      </c>
      <c r="H7" s="64" t="s">
        <v>276</v>
      </c>
      <c r="I7" s="64" t="s">
        <v>278</v>
      </c>
      <c r="J7" s="64" t="s">
        <v>277</v>
      </c>
      <c r="K7" s="64" t="s">
        <v>272</v>
      </c>
      <c r="L7" s="64" t="s">
        <v>211</v>
      </c>
      <c r="M7" s="64" t="s">
        <v>211</v>
      </c>
      <c r="N7" s="112" t="s">
        <v>211</v>
      </c>
      <c r="O7" s="187" t="s">
        <v>556</v>
      </c>
      <c r="P7" s="188" t="s">
        <v>557</v>
      </c>
      <c r="Q7" s="189" t="s">
        <v>558</v>
      </c>
      <c r="R7" s="190" t="s">
        <v>559</v>
      </c>
      <c r="S7" s="191" t="s">
        <v>560</v>
      </c>
      <c r="T7" s="192" t="s">
        <v>561</v>
      </c>
      <c r="U7" s="242" t="s">
        <v>360</v>
      </c>
      <c r="V7" s="243" t="s">
        <v>1877</v>
      </c>
      <c r="W7" s="247">
        <v>0.2</v>
      </c>
    </row>
    <row r="8" spans="1:23" ht="197.25" customHeight="1" x14ac:dyDescent="0.25">
      <c r="A8" s="338"/>
      <c r="B8" s="338"/>
      <c r="C8" s="103" t="s">
        <v>5</v>
      </c>
      <c r="D8" s="63" t="s">
        <v>11</v>
      </c>
      <c r="E8" s="64" t="s">
        <v>36</v>
      </c>
      <c r="F8" s="64" t="s">
        <v>194</v>
      </c>
      <c r="G8" s="64" t="s">
        <v>451</v>
      </c>
      <c r="H8" s="64" t="s">
        <v>453</v>
      </c>
      <c r="I8" s="64" t="s">
        <v>452</v>
      </c>
      <c r="J8" s="64" t="s">
        <v>212</v>
      </c>
      <c r="K8" s="64" t="s">
        <v>272</v>
      </c>
      <c r="L8" s="64" t="s">
        <v>211</v>
      </c>
      <c r="M8" s="64" t="s">
        <v>211</v>
      </c>
      <c r="N8" s="112" t="s">
        <v>211</v>
      </c>
      <c r="O8" s="193" t="s">
        <v>562</v>
      </c>
      <c r="P8" s="176">
        <v>0.33</v>
      </c>
      <c r="Q8" s="194"/>
      <c r="R8" s="195" t="s">
        <v>563</v>
      </c>
      <c r="S8" s="196" t="s">
        <v>564</v>
      </c>
      <c r="T8" s="197" t="s">
        <v>565</v>
      </c>
      <c r="U8" s="242" t="s">
        <v>358</v>
      </c>
      <c r="V8" s="243" t="s">
        <v>1878</v>
      </c>
      <c r="W8" s="247">
        <v>0.33</v>
      </c>
    </row>
    <row r="9" spans="1:23" ht="76.5" x14ac:dyDescent="0.25">
      <c r="A9" s="338"/>
      <c r="B9" s="338"/>
      <c r="C9" s="103" t="s">
        <v>5</v>
      </c>
      <c r="D9" s="63" t="s">
        <v>11</v>
      </c>
      <c r="E9" s="64" t="s">
        <v>213</v>
      </c>
      <c r="F9" s="64" t="s">
        <v>234</v>
      </c>
      <c r="G9" s="64" t="s">
        <v>235</v>
      </c>
      <c r="H9" s="64" t="s">
        <v>236</v>
      </c>
      <c r="I9" s="64" t="s">
        <v>269</v>
      </c>
      <c r="J9" s="64" t="s">
        <v>238</v>
      </c>
      <c r="K9" s="64" t="s">
        <v>239</v>
      </c>
      <c r="L9" s="64"/>
      <c r="M9" s="64"/>
      <c r="N9" s="112" t="s">
        <v>211</v>
      </c>
      <c r="O9" s="198" t="s">
        <v>566</v>
      </c>
      <c r="P9" s="199"/>
      <c r="Q9" s="200"/>
      <c r="R9" s="201" t="s">
        <v>567</v>
      </c>
      <c r="S9" s="202" t="s">
        <v>568</v>
      </c>
      <c r="T9" s="203" t="s">
        <v>569</v>
      </c>
      <c r="U9" s="242" t="s">
        <v>361</v>
      </c>
      <c r="V9" s="243" t="s">
        <v>1879</v>
      </c>
      <c r="W9" s="247">
        <v>0</v>
      </c>
    </row>
    <row r="10" spans="1:23" ht="191.25" x14ac:dyDescent="0.25">
      <c r="A10" s="338"/>
      <c r="B10" s="338"/>
      <c r="C10" s="103" t="s">
        <v>5</v>
      </c>
      <c r="D10" s="63" t="s">
        <v>12</v>
      </c>
      <c r="E10" s="64" t="s">
        <v>38</v>
      </c>
      <c r="F10" s="64" t="s">
        <v>164</v>
      </c>
      <c r="G10" s="64" t="s">
        <v>185</v>
      </c>
      <c r="H10" s="64" t="s">
        <v>7</v>
      </c>
      <c r="I10" s="64" t="s">
        <v>8</v>
      </c>
      <c r="J10" s="64" t="s">
        <v>274</v>
      </c>
      <c r="K10" s="64" t="s">
        <v>202</v>
      </c>
      <c r="L10" s="64" t="s">
        <v>211</v>
      </c>
      <c r="M10" s="64" t="s">
        <v>211</v>
      </c>
      <c r="N10" s="112" t="s">
        <v>211</v>
      </c>
      <c r="O10" s="193" t="s">
        <v>570</v>
      </c>
      <c r="P10" s="204">
        <v>1</v>
      </c>
      <c r="Q10" s="205" t="s">
        <v>571</v>
      </c>
      <c r="R10" s="206" t="s">
        <v>572</v>
      </c>
      <c r="S10" s="207" t="s">
        <v>573</v>
      </c>
      <c r="T10" s="197" t="s">
        <v>565</v>
      </c>
      <c r="U10" s="242" t="s">
        <v>360</v>
      </c>
      <c r="V10" s="243" t="s">
        <v>1880</v>
      </c>
      <c r="W10" s="247">
        <v>0.2</v>
      </c>
    </row>
    <row r="11" spans="1:23" ht="222" customHeight="1" x14ac:dyDescent="0.25">
      <c r="A11" s="338"/>
      <c r="B11" s="338"/>
      <c r="C11" s="103" t="s">
        <v>5</v>
      </c>
      <c r="D11" s="63" t="s">
        <v>165</v>
      </c>
      <c r="E11" s="64" t="s">
        <v>191</v>
      </c>
      <c r="F11" s="64" t="s">
        <v>171</v>
      </c>
      <c r="G11" s="64" t="s">
        <v>454</v>
      </c>
      <c r="H11" s="64" t="s">
        <v>9</v>
      </c>
      <c r="I11" s="64" t="s">
        <v>10</v>
      </c>
      <c r="J11" s="64" t="s">
        <v>273</v>
      </c>
      <c r="K11" s="64" t="s">
        <v>272</v>
      </c>
      <c r="L11" s="64" t="s">
        <v>211</v>
      </c>
      <c r="M11" s="64" t="s">
        <v>211</v>
      </c>
      <c r="N11" s="112" t="s">
        <v>211</v>
      </c>
      <c r="O11" s="193" t="s">
        <v>574</v>
      </c>
      <c r="P11" s="176" t="s">
        <v>575</v>
      </c>
      <c r="Q11" s="194" t="s">
        <v>576</v>
      </c>
      <c r="R11" s="177" t="s">
        <v>577</v>
      </c>
      <c r="S11" s="207" t="s">
        <v>578</v>
      </c>
      <c r="T11" s="197" t="s">
        <v>565</v>
      </c>
      <c r="U11" s="242" t="s">
        <v>360</v>
      </c>
      <c r="V11" s="243" t="s">
        <v>1881</v>
      </c>
      <c r="W11" s="247">
        <v>0.2</v>
      </c>
    </row>
    <row r="12" spans="1:23" ht="216" customHeight="1" x14ac:dyDescent="0.25">
      <c r="A12" s="338"/>
      <c r="B12" s="338"/>
      <c r="C12" s="103" t="s">
        <v>5</v>
      </c>
      <c r="D12" s="63" t="s">
        <v>13</v>
      </c>
      <c r="E12" s="64" t="s">
        <v>39</v>
      </c>
      <c r="F12" s="64" t="s">
        <v>172</v>
      </c>
      <c r="G12" s="64" t="s">
        <v>18</v>
      </c>
      <c r="H12" s="64" t="s">
        <v>16</v>
      </c>
      <c r="I12" s="64" t="s">
        <v>17</v>
      </c>
      <c r="J12" s="64" t="s">
        <v>381</v>
      </c>
      <c r="K12" s="64" t="s">
        <v>201</v>
      </c>
      <c r="L12" s="64" t="s">
        <v>211</v>
      </c>
      <c r="M12" s="64" t="s">
        <v>211</v>
      </c>
      <c r="N12" s="112" t="s">
        <v>211</v>
      </c>
      <c r="O12" s="193" t="s">
        <v>579</v>
      </c>
      <c r="P12" s="175">
        <v>0</v>
      </c>
      <c r="Q12" s="194" t="s">
        <v>580</v>
      </c>
      <c r="R12" s="206" t="s">
        <v>581</v>
      </c>
      <c r="S12" s="207" t="s">
        <v>582</v>
      </c>
      <c r="T12" s="197" t="s">
        <v>565</v>
      </c>
      <c r="U12" s="242" t="s">
        <v>360</v>
      </c>
      <c r="V12" s="243" t="s">
        <v>1882</v>
      </c>
      <c r="W12" s="247">
        <v>0.25</v>
      </c>
    </row>
    <row r="13" spans="1:23" ht="331.5" customHeight="1" x14ac:dyDescent="0.25">
      <c r="A13" s="338"/>
      <c r="B13" s="338"/>
      <c r="C13" s="103" t="s">
        <v>5</v>
      </c>
      <c r="D13" s="63" t="s">
        <v>13</v>
      </c>
      <c r="E13" s="64" t="s">
        <v>40</v>
      </c>
      <c r="F13" s="64" t="s">
        <v>182</v>
      </c>
      <c r="G13" s="64" t="s">
        <v>183</v>
      </c>
      <c r="H13" s="64" t="s">
        <v>184</v>
      </c>
      <c r="I13" s="64" t="s">
        <v>439</v>
      </c>
      <c r="J13" s="64" t="s">
        <v>203</v>
      </c>
      <c r="K13" s="64" t="s">
        <v>202</v>
      </c>
      <c r="L13" s="64" t="s">
        <v>211</v>
      </c>
      <c r="M13" s="64" t="s">
        <v>211</v>
      </c>
      <c r="N13" s="112" t="s">
        <v>211</v>
      </c>
      <c r="O13" s="193" t="s">
        <v>583</v>
      </c>
      <c r="P13" s="208">
        <f>1/3</f>
        <v>0.33333333333333331</v>
      </c>
      <c r="Q13" s="205" t="s">
        <v>584</v>
      </c>
      <c r="R13" s="206" t="s">
        <v>585</v>
      </c>
      <c r="S13" s="207" t="s">
        <v>586</v>
      </c>
      <c r="T13" s="197" t="s">
        <v>565</v>
      </c>
      <c r="U13" s="242" t="s">
        <v>360</v>
      </c>
      <c r="V13" s="243" t="s">
        <v>1883</v>
      </c>
      <c r="W13" s="247">
        <v>0.11</v>
      </c>
    </row>
    <row r="14" spans="1:23" ht="140.25" x14ac:dyDescent="0.25">
      <c r="A14" s="338"/>
      <c r="B14" s="338"/>
      <c r="C14" s="103" t="s">
        <v>5</v>
      </c>
      <c r="D14" s="63" t="s">
        <v>13</v>
      </c>
      <c r="E14" s="64" t="s">
        <v>174</v>
      </c>
      <c r="F14" s="64" t="s">
        <v>413</v>
      </c>
      <c r="G14" s="64" t="s">
        <v>267</v>
      </c>
      <c r="H14" s="64" t="s">
        <v>268</v>
      </c>
      <c r="I14" s="64" t="s">
        <v>270</v>
      </c>
      <c r="J14" s="64" t="s">
        <v>266</v>
      </c>
      <c r="K14" s="64" t="s">
        <v>414</v>
      </c>
      <c r="L14" s="64" t="s">
        <v>211</v>
      </c>
      <c r="M14" s="64"/>
      <c r="N14" s="112"/>
      <c r="O14" s="193" t="s">
        <v>587</v>
      </c>
      <c r="P14" s="175">
        <v>1</v>
      </c>
      <c r="Q14" s="194" t="s">
        <v>588</v>
      </c>
      <c r="R14" s="206" t="s">
        <v>589</v>
      </c>
      <c r="S14" s="207" t="s">
        <v>590</v>
      </c>
      <c r="T14" s="197" t="s">
        <v>591</v>
      </c>
      <c r="U14" s="242" t="s">
        <v>358</v>
      </c>
      <c r="V14" s="243" t="s">
        <v>1884</v>
      </c>
      <c r="W14" s="247">
        <v>1</v>
      </c>
    </row>
    <row r="15" spans="1:23" ht="161.25" customHeight="1" x14ac:dyDescent="0.25">
      <c r="A15" s="338"/>
      <c r="B15" s="338"/>
      <c r="C15" s="103" t="s">
        <v>5</v>
      </c>
      <c r="D15" s="63" t="s">
        <v>13</v>
      </c>
      <c r="E15" s="64" t="s">
        <v>175</v>
      </c>
      <c r="F15" s="64" t="s">
        <v>415</v>
      </c>
      <c r="G15" s="64" t="s">
        <v>192</v>
      </c>
      <c r="H15" s="64" t="s">
        <v>416</v>
      </c>
      <c r="I15" s="64" t="s">
        <v>417</v>
      </c>
      <c r="J15" s="64" t="s">
        <v>418</v>
      </c>
      <c r="K15" s="64" t="s">
        <v>201</v>
      </c>
      <c r="L15" s="64"/>
      <c r="M15" s="64" t="s">
        <v>211</v>
      </c>
      <c r="N15" s="112" t="s">
        <v>211</v>
      </c>
      <c r="O15" s="193" t="s">
        <v>592</v>
      </c>
      <c r="P15" s="176" t="s">
        <v>593</v>
      </c>
      <c r="Q15" s="194" t="s">
        <v>594</v>
      </c>
      <c r="R15" s="209" t="s">
        <v>595</v>
      </c>
      <c r="S15" s="202" t="s">
        <v>596</v>
      </c>
      <c r="T15" s="197" t="s">
        <v>565</v>
      </c>
      <c r="U15" s="242" t="s">
        <v>361</v>
      </c>
      <c r="V15" s="243" t="s">
        <v>1885</v>
      </c>
      <c r="W15" s="248">
        <v>0</v>
      </c>
    </row>
    <row r="16" spans="1:23" ht="98.25" customHeight="1" x14ac:dyDescent="0.25">
      <c r="A16" s="338"/>
      <c r="B16" s="338"/>
      <c r="C16" s="103" t="s">
        <v>5</v>
      </c>
      <c r="D16" s="63" t="s">
        <v>14</v>
      </c>
      <c r="E16" s="64" t="s">
        <v>41</v>
      </c>
      <c r="F16" s="124" t="s">
        <v>441</v>
      </c>
      <c r="G16" s="64" t="s">
        <v>455</v>
      </c>
      <c r="H16" s="64" t="s">
        <v>456</v>
      </c>
      <c r="I16" s="64" t="s">
        <v>457</v>
      </c>
      <c r="J16" s="64" t="s">
        <v>265</v>
      </c>
      <c r="K16" s="64" t="s">
        <v>202</v>
      </c>
      <c r="L16" s="64"/>
      <c r="M16" s="64" t="s">
        <v>211</v>
      </c>
      <c r="N16" s="112" t="s">
        <v>211</v>
      </c>
      <c r="O16" s="193" t="s">
        <v>597</v>
      </c>
      <c r="P16" s="199"/>
      <c r="Q16" s="200"/>
      <c r="R16" s="201" t="s">
        <v>597</v>
      </c>
      <c r="S16" s="202" t="s">
        <v>568</v>
      </c>
      <c r="T16" s="203" t="s">
        <v>569</v>
      </c>
      <c r="U16" s="242" t="s">
        <v>361</v>
      </c>
      <c r="V16" s="243" t="s">
        <v>1886</v>
      </c>
      <c r="W16" s="248">
        <v>0</v>
      </c>
    </row>
    <row r="17" spans="1:23" ht="132.75" customHeight="1" x14ac:dyDescent="0.25">
      <c r="A17" s="338"/>
      <c r="B17" s="338"/>
      <c r="C17" s="103" t="s">
        <v>5</v>
      </c>
      <c r="D17" s="63" t="s">
        <v>14</v>
      </c>
      <c r="E17" s="64" t="s">
        <v>167</v>
      </c>
      <c r="F17" s="64" t="s">
        <v>181</v>
      </c>
      <c r="G17" s="64" t="s">
        <v>295</v>
      </c>
      <c r="H17" s="64" t="s">
        <v>19</v>
      </c>
      <c r="I17" s="64" t="s">
        <v>20</v>
      </c>
      <c r="J17" s="64" t="s">
        <v>271</v>
      </c>
      <c r="K17" s="64" t="s">
        <v>279</v>
      </c>
      <c r="L17" s="64"/>
      <c r="M17" s="64" t="s">
        <v>211</v>
      </c>
      <c r="N17" s="112" t="s">
        <v>211</v>
      </c>
      <c r="O17" s="193" t="s">
        <v>597</v>
      </c>
      <c r="P17" s="199"/>
      <c r="Q17" s="200"/>
      <c r="R17" s="201" t="s">
        <v>597</v>
      </c>
      <c r="S17" s="202" t="s">
        <v>568</v>
      </c>
      <c r="T17" s="203" t="s">
        <v>569</v>
      </c>
      <c r="U17" s="242" t="s">
        <v>361</v>
      </c>
      <c r="V17" s="243" t="s">
        <v>1887</v>
      </c>
      <c r="W17" s="248">
        <v>0</v>
      </c>
    </row>
    <row r="18" spans="1:23" ht="204" x14ac:dyDescent="0.25">
      <c r="A18" s="338"/>
      <c r="B18" s="338"/>
      <c r="C18" s="103" t="s">
        <v>5</v>
      </c>
      <c r="D18" s="63" t="s">
        <v>458</v>
      </c>
      <c r="E18" s="64" t="s">
        <v>459</v>
      </c>
      <c r="F18" s="64" t="s">
        <v>460</v>
      </c>
      <c r="G18" s="64" t="s">
        <v>461</v>
      </c>
      <c r="H18" s="64" t="s">
        <v>462</v>
      </c>
      <c r="I18" s="64" t="s">
        <v>463</v>
      </c>
      <c r="J18" s="64" t="s">
        <v>464</v>
      </c>
      <c r="K18" s="64" t="s">
        <v>472</v>
      </c>
      <c r="L18" s="64" t="s">
        <v>465</v>
      </c>
      <c r="M18" s="64" t="s">
        <v>465</v>
      </c>
      <c r="N18" s="112" t="s">
        <v>465</v>
      </c>
      <c r="O18" s="193" t="s">
        <v>598</v>
      </c>
      <c r="P18" s="199">
        <f>1/3</f>
        <v>0.33333333333333331</v>
      </c>
      <c r="Q18" s="200"/>
      <c r="R18" s="177" t="s">
        <v>599</v>
      </c>
      <c r="S18" s="207" t="s">
        <v>600</v>
      </c>
      <c r="T18" s="197" t="s">
        <v>565</v>
      </c>
      <c r="U18" s="242" t="s">
        <v>358</v>
      </c>
      <c r="V18" s="243" t="s">
        <v>1888</v>
      </c>
      <c r="W18" s="247">
        <v>0.33</v>
      </c>
    </row>
    <row r="19" spans="1:23" ht="102" x14ac:dyDescent="0.25">
      <c r="A19" s="338"/>
      <c r="B19" s="338"/>
      <c r="C19" s="103" t="s">
        <v>5</v>
      </c>
      <c r="D19" s="63" t="s">
        <v>15</v>
      </c>
      <c r="E19" s="64" t="s">
        <v>42</v>
      </c>
      <c r="F19" s="64" t="s">
        <v>196</v>
      </c>
      <c r="G19" s="64" t="s">
        <v>468</v>
      </c>
      <c r="H19" s="64" t="s">
        <v>204</v>
      </c>
      <c r="I19" s="64" t="s">
        <v>469</v>
      </c>
      <c r="J19" s="64" t="s">
        <v>205</v>
      </c>
      <c r="K19" s="64" t="s">
        <v>472</v>
      </c>
      <c r="L19" s="64" t="s">
        <v>211</v>
      </c>
      <c r="M19" s="64" t="s">
        <v>211</v>
      </c>
      <c r="N19" s="112"/>
      <c r="O19" s="193" t="s">
        <v>601</v>
      </c>
      <c r="P19" s="199">
        <f>1/2</f>
        <v>0.5</v>
      </c>
      <c r="Q19" s="200"/>
      <c r="R19" s="177" t="s">
        <v>602</v>
      </c>
      <c r="S19" s="207" t="s">
        <v>603</v>
      </c>
      <c r="T19" s="197" t="s">
        <v>565</v>
      </c>
      <c r="U19" s="242" t="s">
        <v>358</v>
      </c>
      <c r="V19" s="243" t="s">
        <v>1889</v>
      </c>
      <c r="W19" s="247">
        <v>0.5</v>
      </c>
    </row>
    <row r="20" spans="1:23" ht="140.25" x14ac:dyDescent="0.25">
      <c r="A20" s="338"/>
      <c r="B20" s="338"/>
      <c r="C20" s="103" t="s">
        <v>5</v>
      </c>
      <c r="D20" s="63" t="s">
        <v>15</v>
      </c>
      <c r="E20" s="64" t="s">
        <v>43</v>
      </c>
      <c r="F20" s="64" t="s">
        <v>197</v>
      </c>
      <c r="G20" s="64" t="s">
        <v>466</v>
      </c>
      <c r="H20" s="64" t="s">
        <v>467</v>
      </c>
      <c r="I20" s="64" t="s">
        <v>470</v>
      </c>
      <c r="J20" s="64" t="s">
        <v>206</v>
      </c>
      <c r="K20" s="64" t="s">
        <v>472</v>
      </c>
      <c r="L20" s="64" t="s">
        <v>211</v>
      </c>
      <c r="M20" s="64" t="s">
        <v>211</v>
      </c>
      <c r="N20" s="112" t="s">
        <v>211</v>
      </c>
      <c r="O20" s="193" t="s">
        <v>604</v>
      </c>
      <c r="P20" s="210">
        <v>0.33333333333333331</v>
      </c>
      <c r="Q20" s="200"/>
      <c r="R20" s="177" t="s">
        <v>605</v>
      </c>
      <c r="S20" s="207" t="s">
        <v>606</v>
      </c>
      <c r="T20" s="197" t="s">
        <v>565</v>
      </c>
      <c r="U20" s="242" t="s">
        <v>358</v>
      </c>
      <c r="V20" s="243" t="s">
        <v>1890</v>
      </c>
      <c r="W20" s="247">
        <v>0.33</v>
      </c>
    </row>
    <row r="21" spans="1:23" ht="242.25" x14ac:dyDescent="0.25">
      <c r="A21" s="338"/>
      <c r="B21" s="338"/>
      <c r="C21" s="103" t="s">
        <v>5</v>
      </c>
      <c r="D21" s="63" t="s">
        <v>15</v>
      </c>
      <c r="E21" s="64" t="s">
        <v>44</v>
      </c>
      <c r="F21" s="64" t="s">
        <v>243</v>
      </c>
      <c r="G21" s="64" t="s">
        <v>235</v>
      </c>
      <c r="H21" s="64" t="s">
        <v>236</v>
      </c>
      <c r="I21" s="64" t="s">
        <v>237</v>
      </c>
      <c r="J21" s="64" t="s">
        <v>244</v>
      </c>
      <c r="K21" s="64" t="s">
        <v>471</v>
      </c>
      <c r="L21" s="64" t="s">
        <v>211</v>
      </c>
      <c r="M21" s="64"/>
      <c r="N21" s="112"/>
      <c r="O21" s="211" t="s">
        <v>607</v>
      </c>
      <c r="P21" s="204">
        <v>1</v>
      </c>
      <c r="Q21" s="211" t="s">
        <v>608</v>
      </c>
      <c r="R21" s="206" t="s">
        <v>609</v>
      </c>
      <c r="S21" s="207" t="s">
        <v>610</v>
      </c>
      <c r="T21" s="197" t="s">
        <v>591</v>
      </c>
      <c r="U21" s="242" t="s">
        <v>358</v>
      </c>
      <c r="V21" s="243" t="s">
        <v>1891</v>
      </c>
      <c r="W21" s="247">
        <v>1</v>
      </c>
    </row>
    <row r="22" spans="1:23" ht="89.25" x14ac:dyDescent="0.25">
      <c r="A22" s="338"/>
      <c r="B22" s="338"/>
      <c r="C22" s="103" t="s">
        <v>5</v>
      </c>
      <c r="D22" s="63" t="s">
        <v>15</v>
      </c>
      <c r="E22" s="64" t="s">
        <v>45</v>
      </c>
      <c r="F22" s="64" t="s">
        <v>246</v>
      </c>
      <c r="G22" s="64" t="s">
        <v>235</v>
      </c>
      <c r="H22" s="64" t="s">
        <v>236</v>
      </c>
      <c r="I22" s="64" t="s">
        <v>237</v>
      </c>
      <c r="J22" s="64" t="s">
        <v>238</v>
      </c>
      <c r="K22" s="64" t="s">
        <v>471</v>
      </c>
      <c r="L22" s="64"/>
      <c r="M22" s="64"/>
      <c r="N22" s="112" t="s">
        <v>211</v>
      </c>
      <c r="O22" s="198" t="s">
        <v>567</v>
      </c>
      <c r="P22" s="199"/>
      <c r="Q22" s="200"/>
      <c r="R22" s="201" t="s">
        <v>567</v>
      </c>
      <c r="S22" s="202" t="s">
        <v>568</v>
      </c>
      <c r="T22" s="203" t="s">
        <v>569</v>
      </c>
      <c r="U22" s="242" t="s">
        <v>361</v>
      </c>
      <c r="V22" s="243" t="s">
        <v>1892</v>
      </c>
      <c r="W22" s="248">
        <v>0</v>
      </c>
    </row>
    <row r="23" spans="1:23" ht="120" x14ac:dyDescent="0.25">
      <c r="A23" s="338"/>
      <c r="B23" s="338"/>
      <c r="C23" s="103" t="s">
        <v>5</v>
      </c>
      <c r="D23" s="63" t="s">
        <v>15</v>
      </c>
      <c r="E23" s="64" t="s">
        <v>529</v>
      </c>
      <c r="F23" s="64" t="s">
        <v>530</v>
      </c>
      <c r="G23" s="64" t="s">
        <v>531</v>
      </c>
      <c r="H23" s="64" t="s">
        <v>532</v>
      </c>
      <c r="I23" s="64" t="s">
        <v>533</v>
      </c>
      <c r="J23" s="64" t="s">
        <v>534</v>
      </c>
      <c r="K23" s="64" t="s">
        <v>535</v>
      </c>
      <c r="L23" s="359" t="s">
        <v>536</v>
      </c>
      <c r="M23" s="360"/>
      <c r="N23" s="360"/>
      <c r="O23" s="342" t="s">
        <v>611</v>
      </c>
      <c r="P23" s="343"/>
      <c r="Q23" s="344"/>
      <c r="R23" s="345" t="s">
        <v>611</v>
      </c>
      <c r="S23" s="346"/>
      <c r="T23" s="347"/>
      <c r="U23" s="242" t="s">
        <v>552</v>
      </c>
      <c r="V23" s="243" t="s">
        <v>553</v>
      </c>
      <c r="W23" s="248">
        <v>0</v>
      </c>
    </row>
    <row r="24" spans="1:23" ht="153" x14ac:dyDescent="0.25">
      <c r="A24" s="338"/>
      <c r="B24" s="338"/>
      <c r="C24" s="103" t="s">
        <v>5</v>
      </c>
      <c r="D24" s="63" t="s">
        <v>15</v>
      </c>
      <c r="E24" s="64" t="s">
        <v>242</v>
      </c>
      <c r="F24" s="64" t="s">
        <v>499</v>
      </c>
      <c r="G24" s="64" t="s">
        <v>207</v>
      </c>
      <c r="H24" s="64" t="s">
        <v>209</v>
      </c>
      <c r="I24" s="64" t="s">
        <v>500</v>
      </c>
      <c r="J24" s="64" t="s">
        <v>210</v>
      </c>
      <c r="K24" s="64" t="s">
        <v>472</v>
      </c>
      <c r="L24" s="64" t="s">
        <v>211</v>
      </c>
      <c r="M24" s="64" t="s">
        <v>211</v>
      </c>
      <c r="N24" s="112" t="s">
        <v>211</v>
      </c>
      <c r="O24" s="193" t="s">
        <v>612</v>
      </c>
      <c r="P24" s="199">
        <f>1/3</f>
        <v>0.33333333333333331</v>
      </c>
      <c r="Q24" s="200"/>
      <c r="R24" s="177" t="s">
        <v>613</v>
      </c>
      <c r="S24" s="207" t="s">
        <v>614</v>
      </c>
      <c r="T24" s="197" t="s">
        <v>565</v>
      </c>
      <c r="U24" s="242" t="s">
        <v>358</v>
      </c>
      <c r="V24" s="243" t="s">
        <v>1893</v>
      </c>
      <c r="W24" s="247">
        <v>0.33</v>
      </c>
    </row>
    <row r="25" spans="1:23" ht="108.75" thickBot="1" x14ac:dyDescent="0.3">
      <c r="A25" s="338"/>
      <c r="B25" s="336"/>
      <c r="C25" s="122" t="s">
        <v>5</v>
      </c>
      <c r="D25" s="123" t="s">
        <v>15</v>
      </c>
      <c r="E25" s="124" t="s">
        <v>245</v>
      </c>
      <c r="F25" s="64" t="s">
        <v>440</v>
      </c>
      <c r="G25" s="64" t="s">
        <v>442</v>
      </c>
      <c r="H25" s="64" t="s">
        <v>443</v>
      </c>
      <c r="I25" s="124" t="s">
        <v>22</v>
      </c>
      <c r="J25" s="124" t="s">
        <v>241</v>
      </c>
      <c r="K25" s="124" t="s">
        <v>202</v>
      </c>
      <c r="L25" s="124"/>
      <c r="M25" s="124" t="s">
        <v>211</v>
      </c>
      <c r="N25" s="125" t="s">
        <v>211</v>
      </c>
      <c r="O25" s="212" t="s">
        <v>597</v>
      </c>
      <c r="P25" s="213"/>
      <c r="Q25" s="214"/>
      <c r="R25" s="201" t="s">
        <v>597</v>
      </c>
      <c r="S25" s="202" t="s">
        <v>568</v>
      </c>
      <c r="T25" s="203" t="s">
        <v>569</v>
      </c>
      <c r="U25" s="242" t="s">
        <v>361</v>
      </c>
      <c r="V25" s="243" t="s">
        <v>1894</v>
      </c>
      <c r="W25" s="248">
        <v>0</v>
      </c>
    </row>
    <row r="26" spans="1:23" ht="409.5" x14ac:dyDescent="0.25">
      <c r="A26" s="336" t="s">
        <v>28</v>
      </c>
      <c r="B26" s="338" t="s">
        <v>29</v>
      </c>
      <c r="C26" s="104" t="s">
        <v>25</v>
      </c>
      <c r="D26" s="65" t="s">
        <v>30</v>
      </c>
      <c r="E26" s="66" t="s">
        <v>37</v>
      </c>
      <c r="F26" s="66" t="s">
        <v>473</v>
      </c>
      <c r="G26" s="66" t="s">
        <v>474</v>
      </c>
      <c r="H26" s="66" t="s">
        <v>31</v>
      </c>
      <c r="I26" s="66" t="s">
        <v>475</v>
      </c>
      <c r="J26" s="66" t="s">
        <v>280</v>
      </c>
      <c r="K26" s="66" t="s">
        <v>279</v>
      </c>
      <c r="L26" s="93" t="s">
        <v>211</v>
      </c>
      <c r="M26" s="93" t="s">
        <v>211</v>
      </c>
      <c r="N26" s="113" t="s">
        <v>211</v>
      </c>
      <c r="O26" s="215" t="s">
        <v>615</v>
      </c>
      <c r="P26" s="216">
        <v>0.25</v>
      </c>
      <c r="Q26" s="217" t="s">
        <v>616</v>
      </c>
      <c r="R26" s="218" t="s">
        <v>617</v>
      </c>
      <c r="S26" s="202" t="s">
        <v>618</v>
      </c>
      <c r="T26" s="203" t="s">
        <v>565</v>
      </c>
      <c r="U26" s="178" t="s">
        <v>360</v>
      </c>
      <c r="V26" s="179" t="s">
        <v>761</v>
      </c>
      <c r="W26" s="249">
        <v>0.25</v>
      </c>
    </row>
    <row r="27" spans="1:23" ht="189.75" customHeight="1" x14ac:dyDescent="0.25">
      <c r="A27" s="337"/>
      <c r="B27" s="338"/>
      <c r="C27" s="104" t="s">
        <v>25</v>
      </c>
      <c r="D27" s="65" t="s">
        <v>30</v>
      </c>
      <c r="E27" s="66" t="s">
        <v>54</v>
      </c>
      <c r="F27" s="66" t="s">
        <v>448</v>
      </c>
      <c r="G27" s="66" t="s">
        <v>449</v>
      </c>
      <c r="H27" s="66" t="s">
        <v>450</v>
      </c>
      <c r="I27" s="67" t="s">
        <v>33</v>
      </c>
      <c r="J27" s="66" t="s">
        <v>284</v>
      </c>
      <c r="K27" s="66" t="s">
        <v>282</v>
      </c>
      <c r="L27" s="93" t="s">
        <v>211</v>
      </c>
      <c r="M27" s="93" t="s">
        <v>211</v>
      </c>
      <c r="N27" s="113" t="s">
        <v>211</v>
      </c>
      <c r="O27" s="193" t="s">
        <v>619</v>
      </c>
      <c r="P27" s="219">
        <v>0.87239999999999995</v>
      </c>
      <c r="Q27" s="205" t="s">
        <v>620</v>
      </c>
      <c r="R27" s="206" t="s">
        <v>621</v>
      </c>
      <c r="S27" s="207" t="s">
        <v>622</v>
      </c>
      <c r="T27" s="203" t="s">
        <v>565</v>
      </c>
      <c r="U27" s="178" t="s">
        <v>360</v>
      </c>
      <c r="V27" s="179" t="s">
        <v>1895</v>
      </c>
      <c r="W27" s="250">
        <v>0.87</v>
      </c>
    </row>
    <row r="28" spans="1:23" ht="215.25" customHeight="1" x14ac:dyDescent="0.25">
      <c r="A28" s="337"/>
      <c r="B28" s="338"/>
      <c r="C28" s="104" t="s">
        <v>25</v>
      </c>
      <c r="D28" s="65" t="s">
        <v>30</v>
      </c>
      <c r="E28" s="66" t="s">
        <v>56</v>
      </c>
      <c r="F28" s="66" t="s">
        <v>169</v>
      </c>
      <c r="G28" s="66" t="s">
        <v>384</v>
      </c>
      <c r="H28" s="66" t="s">
        <v>34</v>
      </c>
      <c r="I28" s="66" t="s">
        <v>170</v>
      </c>
      <c r="J28" s="66" t="s">
        <v>283</v>
      </c>
      <c r="K28" s="66" t="s">
        <v>282</v>
      </c>
      <c r="L28" s="93" t="s">
        <v>211</v>
      </c>
      <c r="M28" s="93" t="s">
        <v>211</v>
      </c>
      <c r="N28" s="113"/>
      <c r="O28" s="193" t="s">
        <v>623</v>
      </c>
      <c r="P28" s="204">
        <v>1</v>
      </c>
      <c r="Q28" s="205" t="s">
        <v>624</v>
      </c>
      <c r="R28" s="206" t="s">
        <v>625</v>
      </c>
      <c r="S28" s="207" t="s">
        <v>626</v>
      </c>
      <c r="T28" s="203" t="s">
        <v>591</v>
      </c>
      <c r="U28" s="178" t="s">
        <v>358</v>
      </c>
      <c r="V28" s="179" t="s">
        <v>1896</v>
      </c>
      <c r="W28" s="250">
        <v>1</v>
      </c>
    </row>
    <row r="29" spans="1:23" ht="165.75" customHeight="1" x14ac:dyDescent="0.25">
      <c r="A29" s="337"/>
      <c r="B29" s="338"/>
      <c r="C29" s="104" t="s">
        <v>25</v>
      </c>
      <c r="D29" s="65" t="s">
        <v>46</v>
      </c>
      <c r="E29" s="66" t="s">
        <v>55</v>
      </c>
      <c r="F29" s="66" t="s">
        <v>49</v>
      </c>
      <c r="G29" s="66" t="s">
        <v>476</v>
      </c>
      <c r="H29" s="66" t="s">
        <v>50</v>
      </c>
      <c r="I29" s="66" t="s">
        <v>51</v>
      </c>
      <c r="J29" s="66" t="s">
        <v>285</v>
      </c>
      <c r="K29" s="66" t="s">
        <v>272</v>
      </c>
      <c r="L29" s="93" t="s">
        <v>211</v>
      </c>
      <c r="M29" s="93" t="s">
        <v>211</v>
      </c>
      <c r="N29" s="113" t="s">
        <v>211</v>
      </c>
      <c r="O29" s="193" t="s">
        <v>627</v>
      </c>
      <c r="P29" s="176" t="s">
        <v>628</v>
      </c>
      <c r="Q29" s="194" t="s">
        <v>629</v>
      </c>
      <c r="R29" s="206" t="s">
        <v>630</v>
      </c>
      <c r="S29" s="207" t="s">
        <v>631</v>
      </c>
      <c r="T29" s="197" t="s">
        <v>565</v>
      </c>
      <c r="U29" s="178" t="s">
        <v>360</v>
      </c>
      <c r="V29" s="179" t="s">
        <v>760</v>
      </c>
      <c r="W29" s="249">
        <v>0.25</v>
      </c>
    </row>
    <row r="30" spans="1:23" ht="105" customHeight="1" thickBot="1" x14ac:dyDescent="0.3">
      <c r="A30" s="337"/>
      <c r="B30" s="336"/>
      <c r="C30" s="126" t="s">
        <v>25</v>
      </c>
      <c r="D30" s="127" t="s">
        <v>46</v>
      </c>
      <c r="E30" s="128" t="s">
        <v>57</v>
      </c>
      <c r="F30" s="128" t="s">
        <v>445</v>
      </c>
      <c r="G30" s="128" t="s">
        <v>444</v>
      </c>
      <c r="H30" s="128" t="s">
        <v>446</v>
      </c>
      <c r="I30" s="128" t="s">
        <v>447</v>
      </c>
      <c r="J30" s="128" t="s">
        <v>286</v>
      </c>
      <c r="K30" s="128" t="s">
        <v>287</v>
      </c>
      <c r="L30" s="129"/>
      <c r="M30" s="129"/>
      <c r="N30" s="130" t="s">
        <v>211</v>
      </c>
      <c r="O30" s="220" t="s">
        <v>567</v>
      </c>
      <c r="P30" s="213"/>
      <c r="Q30" s="214"/>
      <c r="R30" s="201" t="s">
        <v>567</v>
      </c>
      <c r="S30" s="202" t="s">
        <v>568</v>
      </c>
      <c r="T30" s="203" t="s">
        <v>569</v>
      </c>
      <c r="U30" s="178" t="s">
        <v>361</v>
      </c>
      <c r="V30" s="179" t="s">
        <v>554</v>
      </c>
      <c r="W30" s="249">
        <v>0</v>
      </c>
    </row>
    <row r="31" spans="1:23" ht="229.5" x14ac:dyDescent="0.25">
      <c r="A31" s="338" t="s">
        <v>188</v>
      </c>
      <c r="B31" s="338" t="s">
        <v>70</v>
      </c>
      <c r="C31" s="105" t="s">
        <v>64</v>
      </c>
      <c r="D31" s="68" t="s">
        <v>65</v>
      </c>
      <c r="E31" s="69" t="s">
        <v>89</v>
      </c>
      <c r="F31" s="70" t="s">
        <v>71</v>
      </c>
      <c r="G31" s="70" t="s">
        <v>430</v>
      </c>
      <c r="H31" s="70" t="s">
        <v>72</v>
      </c>
      <c r="I31" s="70" t="s">
        <v>73</v>
      </c>
      <c r="J31" s="70" t="s">
        <v>285</v>
      </c>
      <c r="K31" s="70" t="s">
        <v>272</v>
      </c>
      <c r="L31" s="94" t="s">
        <v>211</v>
      </c>
      <c r="M31" s="94" t="s">
        <v>211</v>
      </c>
      <c r="N31" s="114" t="s">
        <v>211</v>
      </c>
      <c r="O31" s="215" t="s">
        <v>632</v>
      </c>
      <c r="P31" s="221" t="s">
        <v>633</v>
      </c>
      <c r="Q31" s="217" t="s">
        <v>634</v>
      </c>
      <c r="R31" s="209" t="s">
        <v>635</v>
      </c>
      <c r="S31" s="202" t="s">
        <v>636</v>
      </c>
      <c r="T31" s="203" t="s">
        <v>591</v>
      </c>
      <c r="U31" s="178" t="s">
        <v>358</v>
      </c>
      <c r="V31" s="179" t="s">
        <v>759</v>
      </c>
      <c r="W31" s="249">
        <v>1</v>
      </c>
    </row>
    <row r="32" spans="1:23" ht="408" x14ac:dyDescent="0.25">
      <c r="A32" s="338"/>
      <c r="B32" s="338"/>
      <c r="C32" s="105" t="s">
        <v>64</v>
      </c>
      <c r="D32" s="68" t="s">
        <v>66</v>
      </c>
      <c r="E32" s="69" t="s">
        <v>90</v>
      </c>
      <c r="F32" s="70" t="s">
        <v>74</v>
      </c>
      <c r="G32" s="70" t="s">
        <v>431</v>
      </c>
      <c r="H32" s="70" t="s">
        <v>75</v>
      </c>
      <c r="I32" s="70" t="s">
        <v>433</v>
      </c>
      <c r="J32" s="70" t="s">
        <v>288</v>
      </c>
      <c r="K32" s="70" t="s">
        <v>272</v>
      </c>
      <c r="L32" s="94" t="s">
        <v>211</v>
      </c>
      <c r="M32" s="94" t="s">
        <v>211</v>
      </c>
      <c r="N32" s="114" t="s">
        <v>211</v>
      </c>
      <c r="O32" s="193" t="s">
        <v>637</v>
      </c>
      <c r="P32" s="199" t="s">
        <v>638</v>
      </c>
      <c r="Q32" s="194" t="s">
        <v>639</v>
      </c>
      <c r="R32" s="177" t="s">
        <v>640</v>
      </c>
      <c r="S32" s="207" t="s">
        <v>641</v>
      </c>
      <c r="T32" s="197" t="s">
        <v>565</v>
      </c>
      <c r="U32" s="178" t="s">
        <v>360</v>
      </c>
      <c r="V32" s="179" t="s">
        <v>1899</v>
      </c>
      <c r="W32" s="249">
        <v>0</v>
      </c>
    </row>
    <row r="33" spans="1:23" ht="165.75" x14ac:dyDescent="0.25">
      <c r="A33" s="338"/>
      <c r="B33" s="338"/>
      <c r="C33" s="105" t="s">
        <v>64</v>
      </c>
      <c r="D33" s="71" t="s">
        <v>67</v>
      </c>
      <c r="E33" s="69" t="s">
        <v>91</v>
      </c>
      <c r="F33" s="70" t="s">
        <v>76</v>
      </c>
      <c r="G33" s="70" t="s">
        <v>78</v>
      </c>
      <c r="H33" s="70" t="s">
        <v>77</v>
      </c>
      <c r="I33" s="70" t="s">
        <v>432</v>
      </c>
      <c r="J33" s="70" t="s">
        <v>289</v>
      </c>
      <c r="K33" s="70" t="s">
        <v>272</v>
      </c>
      <c r="L33" s="94" t="s">
        <v>211</v>
      </c>
      <c r="M33" s="94" t="s">
        <v>211</v>
      </c>
      <c r="N33" s="114" t="s">
        <v>211</v>
      </c>
      <c r="O33" s="193" t="s">
        <v>642</v>
      </c>
      <c r="P33" s="176" t="s">
        <v>643</v>
      </c>
      <c r="Q33" s="194" t="s">
        <v>644</v>
      </c>
      <c r="R33" s="195" t="s">
        <v>645</v>
      </c>
      <c r="S33" s="207" t="s">
        <v>646</v>
      </c>
      <c r="T33" s="197" t="s">
        <v>565</v>
      </c>
      <c r="U33" s="178" t="s">
        <v>358</v>
      </c>
      <c r="V33" s="179" t="s">
        <v>1898</v>
      </c>
      <c r="W33" s="249">
        <v>0.27</v>
      </c>
    </row>
    <row r="34" spans="1:23" ht="239.25" customHeight="1" x14ac:dyDescent="0.25">
      <c r="A34" s="338"/>
      <c r="B34" s="338"/>
      <c r="C34" s="105" t="s">
        <v>64</v>
      </c>
      <c r="D34" s="68" t="s">
        <v>68</v>
      </c>
      <c r="E34" s="69" t="s">
        <v>92</v>
      </c>
      <c r="F34" s="70" t="s">
        <v>79</v>
      </c>
      <c r="G34" s="70" t="s">
        <v>81</v>
      </c>
      <c r="H34" s="70" t="s">
        <v>80</v>
      </c>
      <c r="I34" s="70" t="s">
        <v>434</v>
      </c>
      <c r="J34" s="70" t="s">
        <v>290</v>
      </c>
      <c r="K34" s="70" t="s">
        <v>272</v>
      </c>
      <c r="L34" s="94" t="s">
        <v>211</v>
      </c>
      <c r="M34" s="94" t="s">
        <v>211</v>
      </c>
      <c r="N34" s="114" t="s">
        <v>211</v>
      </c>
      <c r="O34" s="193" t="s">
        <v>647</v>
      </c>
      <c r="P34" s="176" t="s">
        <v>648</v>
      </c>
      <c r="Q34" s="194" t="s">
        <v>649</v>
      </c>
      <c r="R34" s="177" t="s">
        <v>650</v>
      </c>
      <c r="S34" s="207" t="s">
        <v>651</v>
      </c>
      <c r="T34" s="197" t="s">
        <v>565</v>
      </c>
      <c r="U34" s="178" t="s">
        <v>360</v>
      </c>
      <c r="V34" s="179" t="s">
        <v>1897</v>
      </c>
      <c r="W34" s="249">
        <v>0.25</v>
      </c>
    </row>
    <row r="35" spans="1:23" ht="127.5" x14ac:dyDescent="0.25">
      <c r="A35" s="338"/>
      <c r="B35" s="338"/>
      <c r="C35" s="105" t="s">
        <v>64</v>
      </c>
      <c r="D35" s="68" t="s">
        <v>69</v>
      </c>
      <c r="E35" s="69" t="s">
        <v>93</v>
      </c>
      <c r="F35" s="70" t="s">
        <v>82</v>
      </c>
      <c r="G35" s="70" t="s">
        <v>486</v>
      </c>
      <c r="H35" s="70" t="s">
        <v>83</v>
      </c>
      <c r="I35" s="70" t="s">
        <v>84</v>
      </c>
      <c r="J35" s="70" t="s">
        <v>291</v>
      </c>
      <c r="K35" s="70" t="s">
        <v>272</v>
      </c>
      <c r="L35" s="94" t="s">
        <v>211</v>
      </c>
      <c r="M35" s="94" t="s">
        <v>211</v>
      </c>
      <c r="N35" s="114" t="s">
        <v>211</v>
      </c>
      <c r="O35" s="193" t="s">
        <v>652</v>
      </c>
      <c r="P35" s="176" t="s">
        <v>653</v>
      </c>
      <c r="Q35" s="194" t="s">
        <v>654</v>
      </c>
      <c r="R35" s="195" t="s">
        <v>655</v>
      </c>
      <c r="S35" s="207" t="s">
        <v>656</v>
      </c>
      <c r="T35" s="197" t="s">
        <v>565</v>
      </c>
      <c r="U35" s="178" t="s">
        <v>360</v>
      </c>
      <c r="V35" s="179" t="s">
        <v>1900</v>
      </c>
      <c r="W35" s="249">
        <v>0.25</v>
      </c>
    </row>
    <row r="36" spans="1:23" ht="153.75" thickBot="1" x14ac:dyDescent="0.3">
      <c r="A36" s="336"/>
      <c r="B36" s="336"/>
      <c r="C36" s="131" t="s">
        <v>64</v>
      </c>
      <c r="D36" s="132" t="s">
        <v>69</v>
      </c>
      <c r="E36" s="133" t="s">
        <v>94</v>
      </c>
      <c r="F36" s="134" t="s">
        <v>85</v>
      </c>
      <c r="G36" s="134" t="s">
        <v>88</v>
      </c>
      <c r="H36" s="134" t="s">
        <v>86</v>
      </c>
      <c r="I36" s="134" t="s">
        <v>87</v>
      </c>
      <c r="J36" s="134" t="s">
        <v>291</v>
      </c>
      <c r="K36" s="134" t="s">
        <v>272</v>
      </c>
      <c r="L36" s="135" t="s">
        <v>211</v>
      </c>
      <c r="M36" s="135" t="s">
        <v>211</v>
      </c>
      <c r="N36" s="136" t="s">
        <v>211</v>
      </c>
      <c r="O36" s="212" t="s">
        <v>657</v>
      </c>
      <c r="P36" s="222" t="s">
        <v>658</v>
      </c>
      <c r="Q36" s="223" t="s">
        <v>659</v>
      </c>
      <c r="R36" s="224" t="s">
        <v>660</v>
      </c>
      <c r="S36" s="225" t="s">
        <v>661</v>
      </c>
      <c r="T36" s="226" t="s">
        <v>565</v>
      </c>
      <c r="U36" s="178" t="s">
        <v>360</v>
      </c>
      <c r="V36" s="179" t="s">
        <v>1901</v>
      </c>
      <c r="W36" s="249">
        <v>0.17</v>
      </c>
    </row>
    <row r="37" spans="1:23" ht="306" customHeight="1" x14ac:dyDescent="0.25">
      <c r="A37" s="338" t="s">
        <v>186</v>
      </c>
      <c r="B37" s="338" t="s">
        <v>187</v>
      </c>
      <c r="C37" s="106" t="s">
        <v>95</v>
      </c>
      <c r="D37" s="74" t="s">
        <v>96</v>
      </c>
      <c r="E37" s="72" t="s">
        <v>116</v>
      </c>
      <c r="F37" s="73" t="s">
        <v>435</v>
      </c>
      <c r="G37" s="73" t="s">
        <v>436</v>
      </c>
      <c r="H37" s="73" t="s">
        <v>437</v>
      </c>
      <c r="I37" s="73" t="s">
        <v>496</v>
      </c>
      <c r="J37" s="73" t="s">
        <v>438</v>
      </c>
      <c r="K37" s="73" t="s">
        <v>272</v>
      </c>
      <c r="L37" s="95" t="s">
        <v>211</v>
      </c>
      <c r="M37" s="95" t="s">
        <v>211</v>
      </c>
      <c r="N37" s="115"/>
      <c r="O37" s="215" t="s">
        <v>662</v>
      </c>
      <c r="P37" s="221" t="s">
        <v>663</v>
      </c>
      <c r="Q37" s="217" t="s">
        <v>664</v>
      </c>
      <c r="R37" s="209" t="s">
        <v>665</v>
      </c>
      <c r="S37" s="202" t="s">
        <v>666</v>
      </c>
      <c r="T37" s="203" t="s">
        <v>591</v>
      </c>
      <c r="U37" s="178" t="s">
        <v>360</v>
      </c>
      <c r="V37" s="179" t="s">
        <v>741</v>
      </c>
      <c r="W37" s="249">
        <v>0.25</v>
      </c>
    </row>
    <row r="38" spans="1:23" ht="323.25" customHeight="1" thickBot="1" x14ac:dyDescent="0.3">
      <c r="A38" s="336"/>
      <c r="B38" s="336"/>
      <c r="C38" s="137" t="s">
        <v>95</v>
      </c>
      <c r="D38" s="138" t="s">
        <v>96</v>
      </c>
      <c r="E38" s="139" t="s">
        <v>247</v>
      </c>
      <c r="F38" s="140" t="s">
        <v>477</v>
      </c>
      <c r="G38" s="141" t="s">
        <v>249</v>
      </c>
      <c r="H38" s="140" t="s">
        <v>250</v>
      </c>
      <c r="I38" s="140" t="s">
        <v>251</v>
      </c>
      <c r="J38" s="140" t="s">
        <v>252</v>
      </c>
      <c r="K38" s="140" t="s">
        <v>471</v>
      </c>
      <c r="L38" s="142"/>
      <c r="M38" s="142" t="s">
        <v>211</v>
      </c>
      <c r="N38" s="143" t="s">
        <v>211</v>
      </c>
      <c r="O38" s="212" t="s">
        <v>667</v>
      </c>
      <c r="P38" s="222" t="s">
        <v>668</v>
      </c>
      <c r="Q38" s="223" t="s">
        <v>669</v>
      </c>
      <c r="R38" s="224" t="s">
        <v>670</v>
      </c>
      <c r="S38" s="225" t="s">
        <v>671</v>
      </c>
      <c r="T38" s="226" t="s">
        <v>565</v>
      </c>
      <c r="U38" s="178" t="s">
        <v>358</v>
      </c>
      <c r="V38" s="179" t="s">
        <v>742</v>
      </c>
      <c r="W38" s="249">
        <v>0.33</v>
      </c>
    </row>
    <row r="39" spans="1:23" ht="310.5" customHeight="1" x14ac:dyDescent="0.25">
      <c r="A39" s="338" t="s">
        <v>189</v>
      </c>
      <c r="B39" s="338" t="s">
        <v>190</v>
      </c>
      <c r="C39" s="107" t="s">
        <v>97</v>
      </c>
      <c r="D39" s="75" t="s">
        <v>118</v>
      </c>
      <c r="E39" s="76" t="s">
        <v>117</v>
      </c>
      <c r="F39" s="77" t="s">
        <v>516</v>
      </c>
      <c r="G39" s="77" t="s">
        <v>517</v>
      </c>
      <c r="H39" s="77" t="s">
        <v>518</v>
      </c>
      <c r="I39" s="77" t="s">
        <v>526</v>
      </c>
      <c r="J39" s="77" t="s">
        <v>292</v>
      </c>
      <c r="K39" s="77" t="s">
        <v>202</v>
      </c>
      <c r="L39" s="96"/>
      <c r="M39" s="96" t="s">
        <v>211</v>
      </c>
      <c r="N39" s="116" t="s">
        <v>211</v>
      </c>
      <c r="O39" s="215" t="s">
        <v>672</v>
      </c>
      <c r="P39" s="216">
        <f>7/54</f>
        <v>0.12962962962962962</v>
      </c>
      <c r="Q39" s="227" t="s">
        <v>673</v>
      </c>
      <c r="R39" s="201" t="s">
        <v>674</v>
      </c>
      <c r="S39" s="202" t="s">
        <v>675</v>
      </c>
      <c r="T39" s="203" t="s">
        <v>565</v>
      </c>
      <c r="U39" s="242" t="s">
        <v>361</v>
      </c>
      <c r="V39" s="243" t="s">
        <v>1902</v>
      </c>
      <c r="W39" s="251">
        <v>0.13</v>
      </c>
    </row>
    <row r="40" spans="1:23" ht="327" customHeight="1" x14ac:dyDescent="0.25">
      <c r="A40" s="338"/>
      <c r="B40" s="338"/>
      <c r="C40" s="107" t="s">
        <v>97</v>
      </c>
      <c r="D40" s="75" t="s">
        <v>317</v>
      </c>
      <c r="E40" s="76" t="s">
        <v>119</v>
      </c>
      <c r="F40" s="77" t="s">
        <v>478</v>
      </c>
      <c r="G40" s="77" t="s">
        <v>479</v>
      </c>
      <c r="H40" s="77" t="s">
        <v>480</v>
      </c>
      <c r="I40" s="77" t="s">
        <v>481</v>
      </c>
      <c r="J40" s="77" t="s">
        <v>280</v>
      </c>
      <c r="K40" s="77" t="s">
        <v>279</v>
      </c>
      <c r="L40" s="96" t="s">
        <v>211</v>
      </c>
      <c r="M40" s="96" t="s">
        <v>211</v>
      </c>
      <c r="N40" s="116" t="s">
        <v>211</v>
      </c>
      <c r="O40" s="193" t="s">
        <v>676</v>
      </c>
      <c r="P40" s="208">
        <v>0.25</v>
      </c>
      <c r="Q40" s="194" t="s">
        <v>616</v>
      </c>
      <c r="R40" s="218" t="s">
        <v>677</v>
      </c>
      <c r="S40" s="202" t="s">
        <v>618</v>
      </c>
      <c r="T40" s="203" t="s">
        <v>565</v>
      </c>
      <c r="U40" s="242" t="s">
        <v>360</v>
      </c>
      <c r="V40" s="243" t="s">
        <v>1903</v>
      </c>
      <c r="W40" s="248">
        <v>0.25</v>
      </c>
    </row>
    <row r="41" spans="1:23" ht="318.75" x14ac:dyDescent="0.25">
      <c r="A41" s="338"/>
      <c r="B41" s="338"/>
      <c r="C41" s="107" t="s">
        <v>97</v>
      </c>
      <c r="D41" s="75" t="s">
        <v>317</v>
      </c>
      <c r="E41" s="76" t="s">
        <v>523</v>
      </c>
      <c r="F41" s="77" t="s">
        <v>519</v>
      </c>
      <c r="G41" s="77" t="s">
        <v>520</v>
      </c>
      <c r="H41" s="77" t="s">
        <v>521</v>
      </c>
      <c r="I41" s="77" t="s">
        <v>527</v>
      </c>
      <c r="J41" s="77" t="s">
        <v>522</v>
      </c>
      <c r="K41" s="77" t="s">
        <v>202</v>
      </c>
      <c r="L41" s="96"/>
      <c r="M41" s="96" t="s">
        <v>211</v>
      </c>
      <c r="N41" s="116" t="s">
        <v>211</v>
      </c>
      <c r="O41" s="215" t="s">
        <v>678</v>
      </c>
      <c r="P41" s="216">
        <f>3/8</f>
        <v>0.375</v>
      </c>
      <c r="Q41" s="217" t="s">
        <v>679</v>
      </c>
      <c r="R41" s="201" t="s">
        <v>680</v>
      </c>
      <c r="S41" s="202" t="s">
        <v>675</v>
      </c>
      <c r="T41" s="203" t="s">
        <v>565</v>
      </c>
      <c r="U41" s="242" t="s">
        <v>361</v>
      </c>
      <c r="V41" s="243" t="s">
        <v>1904</v>
      </c>
      <c r="W41" s="251">
        <v>0.38</v>
      </c>
    </row>
    <row r="42" spans="1:23" ht="370.5" thickBot="1" x14ac:dyDescent="0.3">
      <c r="A42" s="338"/>
      <c r="B42" s="338"/>
      <c r="C42" s="107" t="s">
        <v>97</v>
      </c>
      <c r="D42" s="75" t="s">
        <v>316</v>
      </c>
      <c r="E42" s="76" t="s">
        <v>319</v>
      </c>
      <c r="F42" s="77" t="s">
        <v>524</v>
      </c>
      <c r="G42" s="77" t="s">
        <v>525</v>
      </c>
      <c r="H42" s="77" t="s">
        <v>538</v>
      </c>
      <c r="I42" s="77" t="s">
        <v>537</v>
      </c>
      <c r="J42" s="77" t="s">
        <v>292</v>
      </c>
      <c r="K42" s="77" t="s">
        <v>202</v>
      </c>
      <c r="L42" s="96"/>
      <c r="M42" s="96" t="s">
        <v>211</v>
      </c>
      <c r="N42" s="116" t="s">
        <v>211</v>
      </c>
      <c r="O42" s="228" t="s">
        <v>681</v>
      </c>
      <c r="P42" s="216">
        <f>1/4</f>
        <v>0.25</v>
      </c>
      <c r="Q42" s="217" t="s">
        <v>682</v>
      </c>
      <c r="R42" s="201" t="s">
        <v>683</v>
      </c>
      <c r="S42" s="202" t="s">
        <v>675</v>
      </c>
      <c r="T42" s="203" t="s">
        <v>565</v>
      </c>
      <c r="U42" s="242" t="s">
        <v>361</v>
      </c>
      <c r="V42" s="243" t="s">
        <v>1905</v>
      </c>
      <c r="W42" s="251">
        <v>0.25</v>
      </c>
    </row>
    <row r="43" spans="1:23" ht="396" thickBot="1" x14ac:dyDescent="0.3">
      <c r="A43" s="338"/>
      <c r="B43" s="338"/>
      <c r="C43" s="108" t="s">
        <v>98</v>
      </c>
      <c r="D43" s="78" t="s">
        <v>99</v>
      </c>
      <c r="E43" s="80" t="s">
        <v>120</v>
      </c>
      <c r="F43" s="80" t="s">
        <v>376</v>
      </c>
      <c r="G43" s="80" t="s">
        <v>429</v>
      </c>
      <c r="H43" s="80" t="s">
        <v>377</v>
      </c>
      <c r="I43" s="80" t="s">
        <v>378</v>
      </c>
      <c r="J43" s="80" t="s">
        <v>379</v>
      </c>
      <c r="K43" s="80" t="s">
        <v>380</v>
      </c>
      <c r="L43" s="80" t="s">
        <v>211</v>
      </c>
      <c r="M43" s="80" t="s">
        <v>211</v>
      </c>
      <c r="N43" s="118" t="s">
        <v>211</v>
      </c>
      <c r="O43" s="187" t="s">
        <v>684</v>
      </c>
      <c r="P43" s="229">
        <f>20/20</f>
        <v>1</v>
      </c>
      <c r="Q43" s="189" t="s">
        <v>685</v>
      </c>
      <c r="R43" s="230" t="s">
        <v>686</v>
      </c>
      <c r="S43" s="191" t="s">
        <v>687</v>
      </c>
      <c r="T43" s="203" t="s">
        <v>565</v>
      </c>
      <c r="U43" s="242" t="s">
        <v>360</v>
      </c>
      <c r="V43" s="243" t="s">
        <v>1906</v>
      </c>
      <c r="W43" s="248" t="s">
        <v>1876</v>
      </c>
    </row>
    <row r="44" spans="1:23" ht="318.75" x14ac:dyDescent="0.25">
      <c r="A44" s="338"/>
      <c r="B44" s="338"/>
      <c r="C44" s="108" t="s">
        <v>98</v>
      </c>
      <c r="D44" s="78" t="s">
        <v>100</v>
      </c>
      <c r="E44" s="79" t="s">
        <v>121</v>
      </c>
      <c r="F44" s="80" t="s">
        <v>419</v>
      </c>
      <c r="G44" s="80" t="s">
        <v>420</v>
      </c>
      <c r="H44" s="80" t="s">
        <v>421</v>
      </c>
      <c r="I44" s="80" t="s">
        <v>422</v>
      </c>
      <c r="J44" s="80" t="s">
        <v>423</v>
      </c>
      <c r="K44" s="80" t="s">
        <v>424</v>
      </c>
      <c r="L44" s="102"/>
      <c r="M44" s="102" t="s">
        <v>211</v>
      </c>
      <c r="N44" s="117" t="s">
        <v>211</v>
      </c>
      <c r="O44" s="193" t="s">
        <v>688</v>
      </c>
      <c r="P44" s="229">
        <f>1/3</f>
        <v>0.33333333333333331</v>
      </c>
      <c r="Q44" s="194" t="s">
        <v>689</v>
      </c>
      <c r="R44" s="201" t="s">
        <v>690</v>
      </c>
      <c r="S44" s="202" t="s">
        <v>691</v>
      </c>
      <c r="T44" s="203" t="s">
        <v>565</v>
      </c>
      <c r="U44" s="242" t="s">
        <v>361</v>
      </c>
      <c r="V44" s="243" t="s">
        <v>1907</v>
      </c>
      <c r="W44" s="251">
        <v>0.33</v>
      </c>
    </row>
    <row r="45" spans="1:23" ht="268.5" thickBot="1" x14ac:dyDescent="0.3">
      <c r="A45" s="336"/>
      <c r="B45" s="336"/>
      <c r="C45" s="144" t="s">
        <v>98</v>
      </c>
      <c r="D45" s="145" t="s">
        <v>101</v>
      </c>
      <c r="E45" s="146" t="s">
        <v>122</v>
      </c>
      <c r="F45" s="147" t="s">
        <v>425</v>
      </c>
      <c r="G45" s="147" t="s">
        <v>259</v>
      </c>
      <c r="H45" s="147" t="s">
        <v>260</v>
      </c>
      <c r="I45" s="147" t="s">
        <v>261</v>
      </c>
      <c r="J45" s="147" t="s">
        <v>262</v>
      </c>
      <c r="K45" s="147" t="s">
        <v>263</v>
      </c>
      <c r="L45" s="148" t="s">
        <v>211</v>
      </c>
      <c r="M45" s="148" t="s">
        <v>211</v>
      </c>
      <c r="N45" s="149" t="s">
        <v>211</v>
      </c>
      <c r="O45" s="212" t="s">
        <v>692</v>
      </c>
      <c r="P45" s="222">
        <v>33.33</v>
      </c>
      <c r="Q45" s="223" t="s">
        <v>693</v>
      </c>
      <c r="R45" s="224" t="s">
        <v>694</v>
      </c>
      <c r="S45" s="225" t="s">
        <v>695</v>
      </c>
      <c r="T45" s="203" t="s">
        <v>565</v>
      </c>
      <c r="U45" s="242" t="s">
        <v>358</v>
      </c>
      <c r="V45" s="243" t="s">
        <v>1908</v>
      </c>
      <c r="W45" s="248">
        <v>0.33</v>
      </c>
    </row>
    <row r="46" spans="1:23" ht="141.75" customHeight="1" x14ac:dyDescent="0.25">
      <c r="A46" s="338" t="s">
        <v>106</v>
      </c>
      <c r="B46" s="338" t="s">
        <v>107</v>
      </c>
      <c r="C46" s="109" t="s">
        <v>102</v>
      </c>
      <c r="D46" s="84" t="s">
        <v>108</v>
      </c>
      <c r="E46" s="82" t="s">
        <v>123</v>
      </c>
      <c r="F46" s="83" t="s">
        <v>387</v>
      </c>
      <c r="G46" s="83" t="s">
        <v>388</v>
      </c>
      <c r="H46" s="83" t="s">
        <v>389</v>
      </c>
      <c r="I46" s="83" t="s">
        <v>390</v>
      </c>
      <c r="J46" s="83" t="s">
        <v>391</v>
      </c>
      <c r="K46" s="83" t="s">
        <v>301</v>
      </c>
      <c r="L46" s="85" t="s">
        <v>211</v>
      </c>
      <c r="M46" s="85"/>
      <c r="N46" s="119"/>
      <c r="O46" s="187" t="s">
        <v>701</v>
      </c>
      <c r="P46" s="188" t="s">
        <v>702</v>
      </c>
      <c r="Q46" s="189" t="s">
        <v>703</v>
      </c>
      <c r="R46" s="230" t="s">
        <v>704</v>
      </c>
      <c r="S46" s="191" t="s">
        <v>705</v>
      </c>
      <c r="T46" s="203" t="s">
        <v>591</v>
      </c>
      <c r="U46" s="178" t="s">
        <v>358</v>
      </c>
      <c r="V46" s="179" t="s">
        <v>748</v>
      </c>
      <c r="W46" s="249">
        <v>1</v>
      </c>
    </row>
    <row r="47" spans="1:23" ht="229.5" x14ac:dyDescent="0.25">
      <c r="A47" s="338"/>
      <c r="B47" s="338"/>
      <c r="C47" s="109" t="s">
        <v>102</v>
      </c>
      <c r="D47" s="81" t="s">
        <v>108</v>
      </c>
      <c r="E47" s="82" t="s">
        <v>124</v>
      </c>
      <c r="F47" s="83" t="s">
        <v>392</v>
      </c>
      <c r="G47" s="83" t="s">
        <v>393</v>
      </c>
      <c r="H47" s="83" t="s">
        <v>109</v>
      </c>
      <c r="I47" s="83" t="s">
        <v>497</v>
      </c>
      <c r="J47" s="83" t="s">
        <v>303</v>
      </c>
      <c r="K47" s="83" t="s">
        <v>412</v>
      </c>
      <c r="L47" s="85" t="s">
        <v>211</v>
      </c>
      <c r="M47" s="85" t="s">
        <v>211</v>
      </c>
      <c r="N47" s="119" t="s">
        <v>211</v>
      </c>
      <c r="O47" s="193" t="s">
        <v>696</v>
      </c>
      <c r="P47" s="176" t="s">
        <v>697</v>
      </c>
      <c r="Q47" s="194" t="s">
        <v>698</v>
      </c>
      <c r="R47" s="206" t="s">
        <v>699</v>
      </c>
      <c r="S47" s="207" t="s">
        <v>700</v>
      </c>
      <c r="T47" s="203" t="s">
        <v>565</v>
      </c>
      <c r="U47" s="178" t="s">
        <v>360</v>
      </c>
      <c r="V47" s="179" t="s">
        <v>749</v>
      </c>
      <c r="W47" s="249">
        <v>0.15</v>
      </c>
    </row>
    <row r="48" spans="1:23" ht="60" x14ac:dyDescent="0.25">
      <c r="A48" s="338"/>
      <c r="B48" s="338"/>
      <c r="C48" s="109" t="s">
        <v>102</v>
      </c>
      <c r="D48" s="81" t="s">
        <v>108</v>
      </c>
      <c r="E48" s="82" t="s">
        <v>305</v>
      </c>
      <c r="F48" s="83" t="s">
        <v>394</v>
      </c>
      <c r="G48" s="83" t="s">
        <v>395</v>
      </c>
      <c r="H48" s="83" t="s">
        <v>396</v>
      </c>
      <c r="I48" s="83" t="s">
        <v>397</v>
      </c>
      <c r="J48" s="83" t="s">
        <v>398</v>
      </c>
      <c r="K48" s="83" t="s">
        <v>306</v>
      </c>
      <c r="L48" s="85"/>
      <c r="M48" s="85"/>
      <c r="N48" s="119" t="s">
        <v>211</v>
      </c>
      <c r="O48" s="193" t="s">
        <v>706</v>
      </c>
      <c r="P48" s="176" t="s">
        <v>707</v>
      </c>
      <c r="Q48" s="194" t="s">
        <v>707</v>
      </c>
      <c r="R48" s="201" t="s">
        <v>567</v>
      </c>
      <c r="S48" s="202" t="s">
        <v>568</v>
      </c>
      <c r="T48" s="203" t="s">
        <v>569</v>
      </c>
      <c r="U48" s="178" t="s">
        <v>361</v>
      </c>
      <c r="V48" s="179" t="s">
        <v>750</v>
      </c>
      <c r="W48" s="249">
        <v>0</v>
      </c>
    </row>
    <row r="49" spans="1:23" ht="144" x14ac:dyDescent="0.25">
      <c r="A49" s="338"/>
      <c r="B49" s="338"/>
      <c r="C49" s="109" t="s">
        <v>102</v>
      </c>
      <c r="D49" s="84" t="s">
        <v>103</v>
      </c>
      <c r="E49" s="82" t="s">
        <v>126</v>
      </c>
      <c r="F49" s="86" t="s">
        <v>399</v>
      </c>
      <c r="G49" s="83" t="s">
        <v>309</v>
      </c>
      <c r="H49" s="83" t="s">
        <v>310</v>
      </c>
      <c r="I49" s="83" t="s">
        <v>400</v>
      </c>
      <c r="J49" s="83" t="s">
        <v>401</v>
      </c>
      <c r="K49" s="86" t="s">
        <v>402</v>
      </c>
      <c r="L49" s="85" t="s">
        <v>211</v>
      </c>
      <c r="M49" s="85" t="s">
        <v>211</v>
      </c>
      <c r="N49" s="119" t="s">
        <v>211</v>
      </c>
      <c r="O49" s="193" t="s">
        <v>708</v>
      </c>
      <c r="P49" s="176">
        <v>0.33</v>
      </c>
      <c r="Q49" s="194"/>
      <c r="R49" s="206" t="s">
        <v>709</v>
      </c>
      <c r="S49" s="231" t="s">
        <v>568</v>
      </c>
      <c r="T49" s="203" t="s">
        <v>565</v>
      </c>
      <c r="U49" s="178" t="s">
        <v>361</v>
      </c>
      <c r="V49" s="179" t="s">
        <v>751</v>
      </c>
      <c r="W49" s="249">
        <v>0</v>
      </c>
    </row>
    <row r="50" spans="1:23" ht="135.75" customHeight="1" x14ac:dyDescent="0.25">
      <c r="A50" s="338"/>
      <c r="B50" s="338"/>
      <c r="C50" s="109" t="s">
        <v>102</v>
      </c>
      <c r="D50" s="84" t="s">
        <v>104</v>
      </c>
      <c r="E50" s="82" t="s">
        <v>127</v>
      </c>
      <c r="F50" s="83" t="s">
        <v>403</v>
      </c>
      <c r="G50" s="86" t="s">
        <v>404</v>
      </c>
      <c r="H50" s="86" t="s">
        <v>405</v>
      </c>
      <c r="I50" s="86" t="s">
        <v>162</v>
      </c>
      <c r="J50" s="83" t="s">
        <v>406</v>
      </c>
      <c r="K50" s="83" t="s">
        <v>412</v>
      </c>
      <c r="L50" s="85"/>
      <c r="M50" s="85" t="s">
        <v>211</v>
      </c>
      <c r="N50" s="119" t="s">
        <v>211</v>
      </c>
      <c r="O50" s="193" t="s">
        <v>710</v>
      </c>
      <c r="P50" s="176">
        <v>33.33</v>
      </c>
      <c r="Q50" s="194" t="s">
        <v>711</v>
      </c>
      <c r="R50" s="201" t="s">
        <v>712</v>
      </c>
      <c r="S50" s="202" t="s">
        <v>713</v>
      </c>
      <c r="T50" s="203" t="s">
        <v>565</v>
      </c>
      <c r="U50" s="178" t="s">
        <v>360</v>
      </c>
      <c r="V50" s="179" t="s">
        <v>752</v>
      </c>
      <c r="W50" s="249">
        <v>0.15</v>
      </c>
    </row>
    <row r="51" spans="1:23" ht="104.25" customHeight="1" x14ac:dyDescent="0.25">
      <c r="A51" s="338"/>
      <c r="B51" s="338"/>
      <c r="C51" s="109" t="s">
        <v>102</v>
      </c>
      <c r="D51" s="84" t="s">
        <v>104</v>
      </c>
      <c r="E51" s="82" t="s">
        <v>157</v>
      </c>
      <c r="F51" s="83" t="s">
        <v>152</v>
      </c>
      <c r="G51" s="86" t="s">
        <v>155</v>
      </c>
      <c r="H51" s="86" t="s">
        <v>153</v>
      </c>
      <c r="I51" s="86" t="s">
        <v>154</v>
      </c>
      <c r="J51" s="83" t="s">
        <v>482</v>
      </c>
      <c r="K51" s="83" t="s">
        <v>382</v>
      </c>
      <c r="L51" s="85" t="s">
        <v>211</v>
      </c>
      <c r="M51" s="85"/>
      <c r="N51" s="119"/>
      <c r="O51" s="198" t="s">
        <v>714</v>
      </c>
      <c r="P51" s="199"/>
      <c r="Q51" s="200"/>
      <c r="R51" s="206" t="s">
        <v>715</v>
      </c>
      <c r="S51" s="231"/>
      <c r="T51" s="197" t="s">
        <v>716</v>
      </c>
      <c r="U51" s="178" t="s">
        <v>359</v>
      </c>
      <c r="V51" s="179" t="s">
        <v>753</v>
      </c>
      <c r="W51" s="249">
        <v>0</v>
      </c>
    </row>
    <row r="52" spans="1:23" ht="204" customHeight="1" thickBot="1" x14ac:dyDescent="0.3">
      <c r="A52" s="336"/>
      <c r="B52" s="336"/>
      <c r="C52" s="150" t="s">
        <v>102</v>
      </c>
      <c r="D52" s="151" t="s">
        <v>312</v>
      </c>
      <c r="E52" s="152" t="s">
        <v>313</v>
      </c>
      <c r="F52" s="153" t="s">
        <v>407</v>
      </c>
      <c r="G52" s="154" t="s">
        <v>408</v>
      </c>
      <c r="H52" s="154" t="s">
        <v>498</v>
      </c>
      <c r="I52" s="154" t="s">
        <v>409</v>
      </c>
      <c r="J52" s="153" t="s">
        <v>410</v>
      </c>
      <c r="K52" s="153" t="s">
        <v>411</v>
      </c>
      <c r="L52" s="155"/>
      <c r="M52" s="155" t="s">
        <v>211</v>
      </c>
      <c r="N52" s="156" t="s">
        <v>211</v>
      </c>
      <c r="O52" s="212" t="s">
        <v>717</v>
      </c>
      <c r="P52" s="222">
        <v>33.33</v>
      </c>
      <c r="Q52" s="223" t="s">
        <v>718</v>
      </c>
      <c r="R52" s="201" t="s">
        <v>719</v>
      </c>
      <c r="S52" s="202" t="s">
        <v>720</v>
      </c>
      <c r="T52" s="203" t="s">
        <v>565</v>
      </c>
      <c r="U52" s="178" t="s">
        <v>360</v>
      </c>
      <c r="V52" s="179" t="s">
        <v>754</v>
      </c>
      <c r="W52" s="249">
        <v>0.2</v>
      </c>
    </row>
    <row r="53" spans="1:23" ht="90.75" customHeight="1" x14ac:dyDescent="0.25">
      <c r="A53" s="338" t="s">
        <v>143</v>
      </c>
      <c r="B53" s="338" t="s">
        <v>144</v>
      </c>
      <c r="C53" s="110" t="s">
        <v>105</v>
      </c>
      <c r="D53" s="87" t="s">
        <v>111</v>
      </c>
      <c r="E53" s="88" t="s">
        <v>128</v>
      </c>
      <c r="F53" s="99" t="s">
        <v>145</v>
      </c>
      <c r="G53" s="99" t="s">
        <v>148</v>
      </c>
      <c r="H53" s="99" t="s">
        <v>146</v>
      </c>
      <c r="I53" s="99" t="s">
        <v>147</v>
      </c>
      <c r="J53" s="99" t="s">
        <v>221</v>
      </c>
      <c r="K53" s="99" t="s">
        <v>483</v>
      </c>
      <c r="L53" s="99"/>
      <c r="M53" s="99"/>
      <c r="N53" s="120" t="s">
        <v>211</v>
      </c>
      <c r="O53" s="232" t="s">
        <v>721</v>
      </c>
      <c r="P53" s="233"/>
      <c r="Q53" s="234"/>
      <c r="R53" s="201" t="s">
        <v>567</v>
      </c>
      <c r="S53" s="202" t="s">
        <v>568</v>
      </c>
      <c r="T53" s="203" t="s">
        <v>569</v>
      </c>
      <c r="U53" s="178" t="s">
        <v>361</v>
      </c>
      <c r="V53" s="179" t="s">
        <v>743</v>
      </c>
      <c r="W53" s="249">
        <v>0</v>
      </c>
    </row>
    <row r="54" spans="1:23" ht="90.75" customHeight="1" x14ac:dyDescent="0.25">
      <c r="A54" s="338"/>
      <c r="B54" s="338"/>
      <c r="C54" s="110" t="s">
        <v>105</v>
      </c>
      <c r="D54" s="87" t="s">
        <v>111</v>
      </c>
      <c r="E54" s="88" t="s">
        <v>156</v>
      </c>
      <c r="F54" s="99" t="s">
        <v>149</v>
      </c>
      <c r="G54" s="99" t="s">
        <v>223</v>
      </c>
      <c r="H54" s="99" t="s">
        <v>150</v>
      </c>
      <c r="I54" s="99" t="s">
        <v>151</v>
      </c>
      <c r="J54" s="99" t="s">
        <v>383</v>
      </c>
      <c r="K54" s="99" t="s">
        <v>483</v>
      </c>
      <c r="L54" s="99"/>
      <c r="M54" s="99"/>
      <c r="N54" s="120" t="s">
        <v>211</v>
      </c>
      <c r="O54" s="198" t="s">
        <v>721</v>
      </c>
      <c r="P54" s="199"/>
      <c r="Q54" s="200"/>
      <c r="R54" s="195" t="s">
        <v>567</v>
      </c>
      <c r="S54" s="207" t="s">
        <v>568</v>
      </c>
      <c r="T54" s="197" t="s">
        <v>569</v>
      </c>
      <c r="U54" s="178" t="s">
        <v>361</v>
      </c>
      <c r="V54" s="179" t="s">
        <v>744</v>
      </c>
      <c r="W54" s="249">
        <v>0</v>
      </c>
    </row>
    <row r="55" spans="1:23" ht="76.5" x14ac:dyDescent="0.25">
      <c r="A55" s="366"/>
      <c r="B55" s="338"/>
      <c r="C55" s="110" t="s">
        <v>105</v>
      </c>
      <c r="D55" s="87" t="s">
        <v>112</v>
      </c>
      <c r="E55" s="88" t="s">
        <v>129</v>
      </c>
      <c r="F55" s="99" t="s">
        <v>179</v>
      </c>
      <c r="G55" s="99" t="s">
        <v>225</v>
      </c>
      <c r="H55" s="99" t="s">
        <v>219</v>
      </c>
      <c r="I55" s="99" t="s">
        <v>226</v>
      </c>
      <c r="J55" s="99" t="s">
        <v>220</v>
      </c>
      <c r="K55" s="99" t="s">
        <v>483</v>
      </c>
      <c r="L55" s="99"/>
      <c r="M55" s="99"/>
      <c r="N55" s="120" t="s">
        <v>211</v>
      </c>
      <c r="O55" s="198" t="s">
        <v>721</v>
      </c>
      <c r="P55" s="199"/>
      <c r="Q55" s="200"/>
      <c r="R55" s="195" t="s">
        <v>567</v>
      </c>
      <c r="S55" s="207" t="s">
        <v>568</v>
      </c>
      <c r="T55" s="197" t="s">
        <v>569</v>
      </c>
      <c r="U55" s="178" t="s">
        <v>361</v>
      </c>
      <c r="V55" s="179" t="s">
        <v>745</v>
      </c>
      <c r="W55" s="249">
        <v>0</v>
      </c>
    </row>
    <row r="56" spans="1:23" ht="242.25" x14ac:dyDescent="0.25">
      <c r="A56" s="366"/>
      <c r="B56" s="338"/>
      <c r="C56" s="110" t="s">
        <v>105</v>
      </c>
      <c r="D56" s="87" t="s">
        <v>113</v>
      </c>
      <c r="E56" s="88" t="s">
        <v>130</v>
      </c>
      <c r="F56" s="99" t="s">
        <v>158</v>
      </c>
      <c r="G56" s="99" t="s">
        <v>227</v>
      </c>
      <c r="H56" s="99" t="s">
        <v>159</v>
      </c>
      <c r="I56" s="99" t="s">
        <v>160</v>
      </c>
      <c r="J56" s="99" t="s">
        <v>224</v>
      </c>
      <c r="K56" s="99" t="s">
        <v>483</v>
      </c>
      <c r="L56" s="99" t="s">
        <v>211</v>
      </c>
      <c r="M56" s="99" t="s">
        <v>211</v>
      </c>
      <c r="N56" s="120" t="s">
        <v>211</v>
      </c>
      <c r="O56" s="193" t="s">
        <v>722</v>
      </c>
      <c r="P56" s="176" t="s">
        <v>723</v>
      </c>
      <c r="Q56" s="205" t="s">
        <v>724</v>
      </c>
      <c r="R56" s="177" t="s">
        <v>725</v>
      </c>
      <c r="S56" s="207" t="s">
        <v>726</v>
      </c>
      <c r="T56" s="197" t="s">
        <v>591</v>
      </c>
      <c r="U56" s="178" t="s">
        <v>358</v>
      </c>
      <c r="V56" s="179" t="s">
        <v>746</v>
      </c>
      <c r="W56" s="249">
        <v>0.33</v>
      </c>
    </row>
    <row r="57" spans="1:23" ht="95.25" customHeight="1" x14ac:dyDescent="0.25">
      <c r="A57" s="366"/>
      <c r="B57" s="338"/>
      <c r="C57" s="110" t="s">
        <v>105</v>
      </c>
      <c r="D57" s="87" t="s">
        <v>114</v>
      </c>
      <c r="E57" s="88" t="s">
        <v>131</v>
      </c>
      <c r="F57" s="99" t="s">
        <v>161</v>
      </c>
      <c r="G57" s="99" t="s">
        <v>215</v>
      </c>
      <c r="H57" s="99" t="s">
        <v>218</v>
      </c>
      <c r="I57" s="99" t="s">
        <v>216</v>
      </c>
      <c r="J57" s="99" t="s">
        <v>217</v>
      </c>
      <c r="K57" s="99" t="s">
        <v>483</v>
      </c>
      <c r="L57" s="99"/>
      <c r="M57" s="99" t="s">
        <v>211</v>
      </c>
      <c r="N57" s="120" t="s">
        <v>211</v>
      </c>
      <c r="O57" s="198" t="s">
        <v>727</v>
      </c>
      <c r="P57" s="199"/>
      <c r="Q57" s="200"/>
      <c r="R57" s="195" t="s">
        <v>597</v>
      </c>
      <c r="S57" s="207" t="s">
        <v>568</v>
      </c>
      <c r="T57" s="197" t="s">
        <v>569</v>
      </c>
      <c r="U57" s="178" t="s">
        <v>361</v>
      </c>
      <c r="V57" s="179" t="s">
        <v>1909</v>
      </c>
      <c r="W57" s="249">
        <v>0</v>
      </c>
    </row>
    <row r="58" spans="1:23" ht="170.25" customHeight="1" thickBot="1" x14ac:dyDescent="0.3">
      <c r="A58" s="367"/>
      <c r="B58" s="336"/>
      <c r="C58" s="110" t="s">
        <v>105</v>
      </c>
      <c r="D58" s="157" t="s">
        <v>115</v>
      </c>
      <c r="E58" s="158" t="s">
        <v>132</v>
      </c>
      <c r="F58" s="159" t="s">
        <v>253</v>
      </c>
      <c r="G58" s="159" t="s">
        <v>254</v>
      </c>
      <c r="H58" s="159" t="s">
        <v>255</v>
      </c>
      <c r="I58" s="159" t="s">
        <v>256</v>
      </c>
      <c r="J58" s="159" t="s">
        <v>238</v>
      </c>
      <c r="K58" s="159" t="s">
        <v>471</v>
      </c>
      <c r="L58" s="159" t="s">
        <v>211</v>
      </c>
      <c r="M58" s="159" t="s">
        <v>211</v>
      </c>
      <c r="N58" s="160" t="s">
        <v>211</v>
      </c>
      <c r="O58" s="211" t="s">
        <v>728</v>
      </c>
      <c r="P58" s="235">
        <v>0.33300000000000002</v>
      </c>
      <c r="Q58" s="211" t="s">
        <v>729</v>
      </c>
      <c r="R58" s="236" t="s">
        <v>730</v>
      </c>
      <c r="S58" s="237" t="s">
        <v>731</v>
      </c>
      <c r="T58" s="197" t="s">
        <v>565</v>
      </c>
      <c r="U58" s="178" t="s">
        <v>358</v>
      </c>
      <c r="V58" s="179" t="s">
        <v>747</v>
      </c>
      <c r="W58" s="249">
        <v>0.33</v>
      </c>
    </row>
    <row r="59" spans="1:23" ht="123.75" customHeight="1" thickBot="1" x14ac:dyDescent="0.3">
      <c r="A59" s="338" t="s">
        <v>143</v>
      </c>
      <c r="B59" s="338" t="s">
        <v>144</v>
      </c>
      <c r="C59" s="111" t="s">
        <v>133</v>
      </c>
      <c r="D59" s="89" t="s">
        <v>134</v>
      </c>
      <c r="E59" s="90" t="s">
        <v>137</v>
      </c>
      <c r="F59" s="100" t="s">
        <v>487</v>
      </c>
      <c r="G59" s="100" t="s">
        <v>501</v>
      </c>
      <c r="H59" s="100" t="s">
        <v>502</v>
      </c>
      <c r="I59" s="100" t="s">
        <v>503</v>
      </c>
      <c r="J59" s="100" t="s">
        <v>504</v>
      </c>
      <c r="K59" s="100" t="s">
        <v>494</v>
      </c>
      <c r="L59" s="97"/>
      <c r="M59" s="97"/>
      <c r="N59" s="121" t="s">
        <v>211</v>
      </c>
      <c r="O59" s="187" t="s">
        <v>732</v>
      </c>
      <c r="P59" s="238"/>
      <c r="Q59" s="239"/>
      <c r="R59" s="190" t="s">
        <v>733</v>
      </c>
      <c r="S59" s="191" t="s">
        <v>734</v>
      </c>
      <c r="T59" s="192" t="s">
        <v>569</v>
      </c>
      <c r="U59" s="178" t="s">
        <v>361</v>
      </c>
      <c r="V59" s="241" t="s">
        <v>755</v>
      </c>
      <c r="W59" s="249">
        <v>0</v>
      </c>
    </row>
    <row r="60" spans="1:23" ht="243" thickBot="1" x14ac:dyDescent="0.3">
      <c r="A60" s="338"/>
      <c r="B60" s="338"/>
      <c r="C60" s="111" t="s">
        <v>133</v>
      </c>
      <c r="D60" s="89" t="s">
        <v>135</v>
      </c>
      <c r="E60" s="90" t="s">
        <v>138</v>
      </c>
      <c r="F60" s="173" t="s">
        <v>492</v>
      </c>
      <c r="G60" s="173" t="s">
        <v>505</v>
      </c>
      <c r="H60" s="173" t="s">
        <v>507</v>
      </c>
      <c r="I60" s="173" t="s">
        <v>506</v>
      </c>
      <c r="J60" s="173" t="s">
        <v>508</v>
      </c>
      <c r="K60" s="100" t="s">
        <v>485</v>
      </c>
      <c r="L60" s="97" t="s">
        <v>211</v>
      </c>
      <c r="M60" s="97"/>
      <c r="N60" s="121"/>
      <c r="O60" s="193" t="s">
        <v>732</v>
      </c>
      <c r="P60" s="199"/>
      <c r="Q60" s="200"/>
      <c r="R60" s="190" t="s">
        <v>735</v>
      </c>
      <c r="S60" s="191" t="s">
        <v>734</v>
      </c>
      <c r="T60" s="192" t="s">
        <v>736</v>
      </c>
      <c r="U60" s="178" t="s">
        <v>359</v>
      </c>
      <c r="V60" s="241" t="s">
        <v>756</v>
      </c>
      <c r="W60" s="249">
        <v>0</v>
      </c>
    </row>
    <row r="61" spans="1:23" ht="204.75" thickBot="1" x14ac:dyDescent="0.3">
      <c r="A61" s="336"/>
      <c r="B61" s="336"/>
      <c r="C61" s="111" t="s">
        <v>133</v>
      </c>
      <c r="D61" s="171" t="s">
        <v>136</v>
      </c>
      <c r="E61" s="90" t="s">
        <v>139</v>
      </c>
      <c r="F61" s="100" t="s">
        <v>490</v>
      </c>
      <c r="G61" s="100" t="s">
        <v>509</v>
      </c>
      <c r="H61" s="100" t="s">
        <v>510</v>
      </c>
      <c r="I61" s="100" t="s">
        <v>511</v>
      </c>
      <c r="J61" s="100" t="s">
        <v>512</v>
      </c>
      <c r="K61" s="168" t="s">
        <v>491</v>
      </c>
      <c r="L61" s="169" t="s">
        <v>211</v>
      </c>
      <c r="M61" s="169" t="s">
        <v>211</v>
      </c>
      <c r="N61" s="170" t="s">
        <v>211</v>
      </c>
      <c r="O61" s="193" t="s">
        <v>737</v>
      </c>
      <c r="P61" s="199"/>
      <c r="Q61" s="200"/>
      <c r="R61" s="240" t="s">
        <v>738</v>
      </c>
      <c r="S61" s="207" t="s">
        <v>739</v>
      </c>
      <c r="T61" s="192" t="s">
        <v>569</v>
      </c>
      <c r="U61" s="178" t="s">
        <v>359</v>
      </c>
      <c r="V61" s="241" t="s">
        <v>757</v>
      </c>
      <c r="W61" s="249">
        <v>0</v>
      </c>
    </row>
    <row r="62" spans="1:23" ht="204.75" thickBot="1" x14ac:dyDescent="0.3">
      <c r="A62" s="371"/>
      <c r="B62" s="371"/>
      <c r="C62" s="161" t="s">
        <v>133</v>
      </c>
      <c r="D62" s="162" t="s">
        <v>136</v>
      </c>
      <c r="E62" s="163" t="s">
        <v>489</v>
      </c>
      <c r="F62" s="172" t="s">
        <v>488</v>
      </c>
      <c r="G62" s="164" t="s">
        <v>513</v>
      </c>
      <c r="H62" s="164" t="s">
        <v>514</v>
      </c>
      <c r="I62" s="164" t="s">
        <v>515</v>
      </c>
      <c r="J62" s="164" t="s">
        <v>512</v>
      </c>
      <c r="K62" s="164" t="s">
        <v>493</v>
      </c>
      <c r="L62" s="165" t="s">
        <v>211</v>
      </c>
      <c r="M62" s="165" t="s">
        <v>211</v>
      </c>
      <c r="N62" s="166" t="s">
        <v>211</v>
      </c>
      <c r="O62" s="212" t="s">
        <v>737</v>
      </c>
      <c r="P62" s="213"/>
      <c r="Q62" s="214"/>
      <c r="R62" s="240" t="s">
        <v>740</v>
      </c>
      <c r="S62" s="207" t="s">
        <v>739</v>
      </c>
      <c r="T62" s="192" t="s">
        <v>569</v>
      </c>
      <c r="U62" s="178" t="s">
        <v>359</v>
      </c>
      <c r="V62" s="241" t="s">
        <v>758</v>
      </c>
      <c r="W62" s="249">
        <v>0</v>
      </c>
    </row>
    <row r="63" spans="1:23" ht="16.5" thickTop="1" thickBot="1" x14ac:dyDescent="0.3">
      <c r="A63" s="368" t="s">
        <v>385</v>
      </c>
      <c r="B63" s="369"/>
      <c r="C63" s="369"/>
      <c r="D63" s="369"/>
      <c r="E63" s="368">
        <f>(COUNTA(F7:F62))-1</f>
        <v>55</v>
      </c>
      <c r="F63" s="370"/>
      <c r="G63" s="5"/>
      <c r="H63" s="5"/>
      <c r="I63" s="5"/>
      <c r="J63" s="5"/>
      <c r="K63" s="5"/>
      <c r="L63" s="5"/>
      <c r="M63" s="5"/>
      <c r="N63" s="5"/>
    </row>
    <row r="65" spans="1:23" s="3" customFormat="1" ht="13.5" thickBot="1" x14ac:dyDescent="0.25">
      <c r="A65" s="364" t="s">
        <v>140</v>
      </c>
      <c r="B65" s="365"/>
      <c r="C65" s="365"/>
      <c r="D65" s="365"/>
      <c r="E65" s="365"/>
      <c r="F65" s="365"/>
      <c r="G65" s="365"/>
      <c r="H65" s="365"/>
      <c r="I65" s="365"/>
      <c r="J65" s="365"/>
      <c r="K65" s="365"/>
      <c r="L65" s="365"/>
      <c r="M65" s="365"/>
      <c r="N65" s="365"/>
      <c r="W65" s="245"/>
    </row>
    <row r="66" spans="1:23" s="3" customFormat="1" ht="13.5" thickBot="1" x14ac:dyDescent="0.25">
      <c r="A66" s="167" t="s">
        <v>141</v>
      </c>
      <c r="B66" s="361" t="s">
        <v>142</v>
      </c>
      <c r="C66" s="361"/>
      <c r="D66" s="361"/>
      <c r="E66" s="361"/>
      <c r="F66" s="361"/>
      <c r="G66" s="361"/>
      <c r="H66" s="361"/>
      <c r="I66" s="361"/>
      <c r="J66" s="362" t="s">
        <v>427</v>
      </c>
      <c r="K66" s="362"/>
      <c r="L66" s="362"/>
      <c r="M66" s="362"/>
      <c r="N66" s="363"/>
      <c r="W66" s="245"/>
    </row>
    <row r="67" spans="1:23" s="3" customFormat="1" ht="12.75" x14ac:dyDescent="0.2">
      <c r="A67" s="7">
        <v>1</v>
      </c>
      <c r="B67" s="356" t="s">
        <v>426</v>
      </c>
      <c r="C67" s="356"/>
      <c r="D67" s="356"/>
      <c r="E67" s="356"/>
      <c r="F67" s="356"/>
      <c r="G67" s="356"/>
      <c r="H67" s="356"/>
      <c r="I67" s="357"/>
      <c r="J67" s="357" t="s">
        <v>428</v>
      </c>
      <c r="K67" s="357"/>
      <c r="L67" s="357"/>
      <c r="M67" s="357"/>
      <c r="N67" s="358"/>
      <c r="W67" s="245"/>
    </row>
    <row r="68" spans="1:23" ht="12.75" x14ac:dyDescent="0.25">
      <c r="A68" s="7">
        <v>2</v>
      </c>
      <c r="B68" s="356" t="s">
        <v>539</v>
      </c>
      <c r="C68" s="356"/>
      <c r="D68" s="356"/>
      <c r="E68" s="356"/>
      <c r="F68" s="356"/>
      <c r="G68" s="356"/>
      <c r="H68" s="356"/>
      <c r="I68" s="357"/>
      <c r="J68" s="357" t="s">
        <v>528</v>
      </c>
      <c r="K68" s="357"/>
      <c r="L68" s="357"/>
      <c r="M68" s="357"/>
      <c r="N68" s="358"/>
    </row>
  </sheetData>
  <autoFilter ref="A6:N63" xr:uid="{FF903634-0F07-4825-8511-5F33520DBCDB}">
    <filterColumn colId="11" showButton="0"/>
    <filterColumn colId="12" showButton="0"/>
  </autoFilter>
  <mergeCells count="39">
    <mergeCell ref="B68:I68"/>
    <mergeCell ref="J68:N68"/>
    <mergeCell ref="L23:N23"/>
    <mergeCell ref="B66:I66"/>
    <mergeCell ref="J66:N66"/>
    <mergeCell ref="B67:I67"/>
    <mergeCell ref="J67:N67"/>
    <mergeCell ref="B53:B58"/>
    <mergeCell ref="A65:N65"/>
    <mergeCell ref="A53:A58"/>
    <mergeCell ref="A63:D63"/>
    <mergeCell ref="E63:F63"/>
    <mergeCell ref="A37:A38"/>
    <mergeCell ref="B37:B38"/>
    <mergeCell ref="A59:A62"/>
    <mergeCell ref="B59:B62"/>
    <mergeCell ref="C1:N2"/>
    <mergeCell ref="A5:N5"/>
    <mergeCell ref="A7:A25"/>
    <mergeCell ref="B7:B25"/>
    <mergeCell ref="L6:N6"/>
    <mergeCell ref="A3:N3"/>
    <mergeCell ref="A4:N4"/>
    <mergeCell ref="A1:B2"/>
    <mergeCell ref="A46:A52"/>
    <mergeCell ref="B39:B42"/>
    <mergeCell ref="A39:A42"/>
    <mergeCell ref="B43:B45"/>
    <mergeCell ref="A43:A45"/>
    <mergeCell ref="B46:B52"/>
    <mergeCell ref="R5:T5"/>
    <mergeCell ref="U5:W5"/>
    <mergeCell ref="A26:A30"/>
    <mergeCell ref="A31:A36"/>
    <mergeCell ref="B31:B36"/>
    <mergeCell ref="B26:B30"/>
    <mergeCell ref="O5:Q5"/>
    <mergeCell ref="O23:Q23"/>
    <mergeCell ref="R23:T23"/>
  </mergeCells>
  <phoneticPr fontId="9" type="noConversion"/>
  <conditionalFormatting sqref="E43:I43">
    <cfRule type="duplicateValues" dxfId="4" priority="1"/>
  </conditionalFormatting>
  <hyperlinks>
    <hyperlink ref="Q10" r:id="rId1" xr:uid="{8897CE21-FE62-44C0-A345-55675004729F}"/>
    <hyperlink ref="Q13" r:id="rId2" xr:uid="{F1225D94-1C41-43DD-9459-83DDDDF10852}"/>
    <hyperlink ref="Q27" r:id="rId3" xr:uid="{2AA4DC93-3796-4E00-9B31-7B553805E577}"/>
    <hyperlink ref="Q28" r:id="rId4" xr:uid="{D77C44DF-9F02-4816-AD1D-3414D82B7888}"/>
    <hyperlink ref="Q39" r:id="rId5" xr:uid="{44FD904A-6C84-4627-BD7E-EC259876BD81}"/>
    <hyperlink ref="Q56" r:id="rId6" xr:uid="{77D770A4-6A03-467E-8E0D-DFF7604D1168}"/>
  </hyperlinks>
  <pageMargins left="0.23622047244094491" right="0.23622047244094491" top="0.74803149606299213" bottom="0.74803149606299213" header="0.31496062992125984" footer="0.31496062992125984"/>
  <pageSetup paperSize="14" scale="23" orientation="landscape" horizontalDpi="4294967295" verticalDpi="4294967295"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2326D550-95AD-4BC0-8D66-3A745E9FA10A}">
          <x14:formula1>
            <xm:f>'Lista '!$A$2:$A$8</xm:f>
          </x14:formula1>
          <xm:sqref>U53:U58 U37:U38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39B04-C3B4-4AF2-B1D3-B0F2C279BF0E}">
  <dimension ref="A1:A8"/>
  <sheetViews>
    <sheetView workbookViewId="0">
      <selection activeCell="E29" sqref="E29"/>
    </sheetView>
  </sheetViews>
  <sheetFormatPr baseColWidth="10" defaultRowHeight="15" x14ac:dyDescent="0.25"/>
  <cols>
    <col min="1" max="1" width="33.42578125" customWidth="1"/>
  </cols>
  <sheetData>
    <row r="1" spans="1:1" x14ac:dyDescent="0.25">
      <c r="A1" s="25" t="s">
        <v>357</v>
      </c>
    </row>
    <row r="2" spans="1:1" x14ac:dyDescent="0.25">
      <c r="A2" t="s">
        <v>358</v>
      </c>
    </row>
    <row r="3" spans="1:1" x14ac:dyDescent="0.25">
      <c r="A3" t="s">
        <v>359</v>
      </c>
    </row>
    <row r="4" spans="1:1" x14ac:dyDescent="0.25">
      <c r="A4" t="s">
        <v>360</v>
      </c>
    </row>
    <row r="5" spans="1:1" x14ac:dyDescent="0.25">
      <c r="A5" t="s">
        <v>361</v>
      </c>
    </row>
    <row r="6" spans="1:1" x14ac:dyDescent="0.25">
      <c r="A6" t="s">
        <v>550</v>
      </c>
    </row>
    <row r="7" spans="1:1" x14ac:dyDescent="0.25">
      <c r="A7" t="s">
        <v>551</v>
      </c>
    </row>
    <row r="8" spans="1:1" x14ac:dyDescent="0.25">
      <c r="A8" t="s">
        <v>552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B208A-0005-46D2-9D40-ED9748A7028A}">
  <dimension ref="A1:W68"/>
  <sheetViews>
    <sheetView topLeftCell="H45" zoomScale="80" zoomScaleNormal="80" workbookViewId="0">
      <selection activeCell="W43" sqref="W43"/>
    </sheetView>
  </sheetViews>
  <sheetFormatPr baseColWidth="10" defaultColWidth="11.42578125" defaultRowHeight="14.25" x14ac:dyDescent="0.25"/>
  <cols>
    <col min="1" max="1" width="39.140625" style="4" customWidth="1"/>
    <col min="2" max="2" width="18.140625" style="4" customWidth="1"/>
    <col min="3" max="3" width="24.5703125" style="2" customWidth="1"/>
    <col min="4" max="4" width="21.5703125" style="5" bestFit="1" customWidth="1"/>
    <col min="5" max="5" width="7.5703125" style="6" customWidth="1"/>
    <col min="6" max="6" width="24.7109375" style="98" customWidth="1"/>
    <col min="7" max="7" width="21.42578125" style="98" customWidth="1"/>
    <col min="8" max="8" width="15.28515625" style="98" customWidth="1"/>
    <col min="9" max="9" width="20.140625" style="6" customWidth="1"/>
    <col min="10" max="10" width="19.85546875" style="98" customWidth="1"/>
    <col min="11" max="11" width="18.140625" style="98" customWidth="1"/>
    <col min="12" max="12" width="6" style="6" customWidth="1"/>
    <col min="13" max="13" width="5.42578125" style="6" customWidth="1"/>
    <col min="14" max="14" width="6.42578125" style="6" customWidth="1"/>
    <col min="15" max="15" width="15.5703125" style="5" customWidth="1"/>
    <col min="16" max="16" width="86.140625" style="5" customWidth="1"/>
    <col min="17" max="17" width="22.7109375" style="5" customWidth="1"/>
    <col min="18" max="18" width="11.42578125" style="5"/>
    <col min="19" max="19" width="24.5703125" style="5" customWidth="1"/>
    <col min="20" max="20" width="28.42578125" style="5" customWidth="1"/>
    <col min="21" max="21" width="24.28515625" style="5" customWidth="1"/>
    <col min="22" max="22" width="13.7109375" style="5" customWidth="1"/>
    <col min="23" max="23" width="27.85546875" style="5" customWidth="1"/>
    <col min="24" max="16384" width="11.42578125" style="5"/>
  </cols>
  <sheetData>
    <row r="1" spans="1:23" ht="12.75" x14ac:dyDescent="0.25">
      <c r="A1" s="355"/>
      <c r="B1" s="355"/>
      <c r="C1" s="348" t="s">
        <v>540</v>
      </c>
      <c r="D1" s="348"/>
      <c r="E1" s="348"/>
      <c r="F1" s="348"/>
      <c r="G1" s="348"/>
      <c r="H1" s="348"/>
      <c r="I1" s="348"/>
      <c r="J1" s="348"/>
      <c r="K1" s="348"/>
      <c r="L1" s="348"/>
      <c r="M1" s="348"/>
      <c r="N1" s="348"/>
    </row>
    <row r="2" spans="1:23" ht="66.75" customHeight="1" x14ac:dyDescent="0.25">
      <c r="A2" s="355"/>
      <c r="B2" s="355"/>
      <c r="C2" s="348"/>
      <c r="D2" s="348"/>
      <c r="E2" s="348"/>
      <c r="F2" s="348"/>
      <c r="G2" s="348"/>
      <c r="H2" s="348"/>
      <c r="I2" s="348"/>
      <c r="J2" s="348"/>
      <c r="K2" s="348"/>
      <c r="L2" s="348"/>
      <c r="M2" s="348"/>
      <c r="N2" s="348"/>
    </row>
    <row r="3" spans="1:23" s="3" customFormat="1" ht="189" customHeight="1" x14ac:dyDescent="0.2">
      <c r="A3" s="353" t="s">
        <v>323</v>
      </c>
      <c r="B3" s="353"/>
      <c r="C3" s="353"/>
      <c r="D3" s="353"/>
      <c r="E3" s="353"/>
      <c r="F3" s="353"/>
      <c r="G3" s="353"/>
      <c r="H3" s="353"/>
      <c r="I3" s="353"/>
      <c r="J3" s="353"/>
      <c r="K3" s="353"/>
      <c r="L3" s="353"/>
      <c r="M3" s="353"/>
      <c r="N3" s="353"/>
    </row>
    <row r="4" spans="1:23" s="3" customFormat="1" ht="68.25" customHeight="1" x14ac:dyDescent="0.2">
      <c r="A4" s="354" t="s">
        <v>386</v>
      </c>
      <c r="B4" s="354"/>
      <c r="C4" s="354"/>
      <c r="D4" s="354"/>
      <c r="E4" s="354"/>
      <c r="F4" s="354"/>
      <c r="G4" s="354"/>
      <c r="H4" s="354"/>
      <c r="I4" s="354"/>
      <c r="J4" s="354"/>
      <c r="K4" s="354"/>
      <c r="L4" s="354"/>
      <c r="M4" s="354"/>
      <c r="N4" s="354"/>
    </row>
    <row r="5" spans="1:23" ht="75" customHeight="1" x14ac:dyDescent="0.25">
      <c r="A5" s="349"/>
      <c r="B5" s="349"/>
      <c r="C5" s="349"/>
      <c r="D5" s="349"/>
      <c r="E5" s="349"/>
      <c r="F5" s="349"/>
      <c r="G5" s="349"/>
      <c r="H5" s="349"/>
      <c r="I5" s="349"/>
      <c r="J5" s="349"/>
      <c r="K5" s="349"/>
      <c r="L5" s="349"/>
      <c r="M5" s="349"/>
      <c r="N5" s="350"/>
      <c r="O5" s="374" t="s">
        <v>549</v>
      </c>
      <c r="P5" s="375"/>
      <c r="Q5" s="376"/>
    </row>
    <row r="6" spans="1:23" s="1" customFormat="1" ht="33.75" x14ac:dyDescent="0.25">
      <c r="A6" s="101" t="s">
        <v>26</v>
      </c>
      <c r="B6" s="101" t="s">
        <v>27</v>
      </c>
      <c r="C6" s="101" t="s">
        <v>23</v>
      </c>
      <c r="D6" s="101" t="s">
        <v>24</v>
      </c>
      <c r="E6" s="101" t="s">
        <v>6</v>
      </c>
      <c r="F6" s="101" t="s">
        <v>0</v>
      </c>
      <c r="G6" s="101" t="s">
        <v>1</v>
      </c>
      <c r="H6" s="101" t="s">
        <v>2</v>
      </c>
      <c r="I6" s="101" t="s">
        <v>3</v>
      </c>
      <c r="J6" s="101" t="s">
        <v>4</v>
      </c>
      <c r="K6" s="101" t="s">
        <v>484</v>
      </c>
      <c r="L6" s="351" t="s">
        <v>495</v>
      </c>
      <c r="M6" s="351"/>
      <c r="N6" s="352"/>
      <c r="O6" s="174" t="s">
        <v>357</v>
      </c>
      <c r="P6" s="174" t="s">
        <v>544</v>
      </c>
      <c r="Q6" s="174" t="s">
        <v>546</v>
      </c>
      <c r="S6" s="174" t="s">
        <v>555</v>
      </c>
      <c r="T6" s="1" t="s">
        <v>1910</v>
      </c>
      <c r="U6" s="1" t="s">
        <v>1911</v>
      </c>
      <c r="W6" s="1" t="s">
        <v>1912</v>
      </c>
    </row>
    <row r="7" spans="1:23" ht="149.25" customHeight="1" x14ac:dyDescent="0.25">
      <c r="A7" s="338"/>
      <c r="B7" s="338"/>
      <c r="C7" s="103" t="s">
        <v>5</v>
      </c>
      <c r="D7" s="63" t="s">
        <v>11</v>
      </c>
      <c r="E7" s="64" t="s">
        <v>35</v>
      </c>
      <c r="F7" s="64" t="s">
        <v>233</v>
      </c>
      <c r="G7" s="64" t="s">
        <v>275</v>
      </c>
      <c r="H7" s="64" t="s">
        <v>276</v>
      </c>
      <c r="I7" s="64" t="s">
        <v>278</v>
      </c>
      <c r="J7" s="64" t="s">
        <v>277</v>
      </c>
      <c r="K7" s="64" t="s">
        <v>272</v>
      </c>
      <c r="L7" s="64" t="s">
        <v>211</v>
      </c>
      <c r="M7" s="64" t="s">
        <v>211</v>
      </c>
      <c r="N7" s="112" t="s">
        <v>211</v>
      </c>
      <c r="O7" s="178" t="str">
        <f>+PTEP!U7</f>
        <v xml:space="preserve">Parcialmente </v>
      </c>
      <c r="P7" s="179" t="str">
        <f>+PTEP!V7</f>
        <v xml:space="preserve">En atención a la meta e indicador establecidos e identificados como:
Meta: Módulo atención y servicios a la ciudadanía adecuado en 100%
Indicador: Porcentaje de adecuación del Módulo atención y servicios a la ciudadanía
Fórmula Indicador: (No. de acciones realizadas para la adecuación del Módulo atención y servicios a la ciudadanía  / No. de acciones programadas para la adecuación del Módulo atención y servicios a la ciudadanía  )*100
Revisadas las evidencias, se observaron actualizaciones en el menú atención y servicios a la ciudadanía, así como al módulo participa, no obstante, tal como lo indica segunda línea, se observaron los siguientes botones y documentos desactualizados sobre los cuales se recomienda su revisión y actualización: 1.El chatbot, no se encuentra disponible, 2. la "Carta de trato digno" de la vigencia 2020. 3. el directorio institucional se encuentra desactualizado, 4.  las preguntas frecuentes, aun indican el centro de zoonosis el cual actualmente es el Instituto de Protección y Bienestar Animal. 6. El botón "Información de Interés" del módulo atención y servicios a la ciudadanía, no contiene información. 7. Actualizar el "Portafolio de productos, servicios y tramites 2023" es de la vigencia pasada, 8. el Plan De Participación Secretaria Distrital De Ambiente es del 2022, 9. el Plan de Acción de la Estrategia de Participación Ciudadana es del 2023 y 10. la Territorialización es vigencia 2023 con corte 31 de julio de 2023.
Respecto a la formula del indicador, no es posible evidenciar su cumplimiento, toda vez que no se observó un documento que dé cuenta del No. de acciones que se tienen programadas durante la vigencia para la adecuación del módulo y servicios a la ciudadanía que permitan a esta oficina verificar el grado o avance de ejecución realizada durante el periodo evaluado, por lo tanto, tampoco se puede determinar cumplimiento del indicador, por lo tanto se recomienta que la medicion del indicador se pueda evidenciar para poder emitir un concepto de avance porcentual sobre la actividad.
</v>
      </c>
      <c r="Q7" s="180">
        <f>+PTEP!W7</f>
        <v>0.2</v>
      </c>
      <c r="S7" s="372">
        <f>+AVERAGE(Q7:Q25)</f>
        <v>0.26555555555555554</v>
      </c>
      <c r="T7" s="64">
        <v>1</v>
      </c>
      <c r="U7" s="180">
        <v>0.2</v>
      </c>
      <c r="V7" s="64">
        <f>+T7+T8+T10+T11+T12+T13+T14+T18+T19+T20+T21+T24</f>
        <v>12</v>
      </c>
      <c r="W7" s="304">
        <f>+AVERAGE(U7,U8,U10,U11,U12,U13,U14,U18,U19,U20,U21,U24)</f>
        <v>0.39833333333333337</v>
      </c>
    </row>
    <row r="8" spans="1:23" ht="120" customHeight="1" x14ac:dyDescent="0.25">
      <c r="A8" s="338"/>
      <c r="B8" s="338"/>
      <c r="C8" s="103" t="s">
        <v>5</v>
      </c>
      <c r="D8" s="63" t="s">
        <v>11</v>
      </c>
      <c r="E8" s="64" t="s">
        <v>36</v>
      </c>
      <c r="F8" s="64" t="s">
        <v>194</v>
      </c>
      <c r="G8" s="64" t="s">
        <v>451</v>
      </c>
      <c r="H8" s="64" t="s">
        <v>453</v>
      </c>
      <c r="I8" s="64" t="s">
        <v>452</v>
      </c>
      <c r="J8" s="64" t="s">
        <v>212</v>
      </c>
      <c r="K8" s="64" t="s">
        <v>272</v>
      </c>
      <c r="L8" s="64" t="s">
        <v>211</v>
      </c>
      <c r="M8" s="64" t="s">
        <v>211</v>
      </c>
      <c r="N8" s="112" t="s">
        <v>211</v>
      </c>
      <c r="O8" s="178" t="str">
        <f>+PTEP!U8</f>
        <v>Cumplida</v>
      </c>
      <c r="P8" s="179" t="str">
        <f>+PTEP!V8</f>
        <v>En atención a la meta e indicador establecidos e identificados como:
Meta: 3 mesas de trabajo para el uso de las diferentes secciones del modulo participa
Indicador:  Mesas de trabajo para el acompañamiento y apropiación del modulo participa
Fórmula Indicador: (No. de mesas de trabajo realizadas para adecuar y publicar información en el modulo participa  / 3 mesas de trabajo programadas para adecuar y publicar información en el modulo participa)*100
Revisadas las evidencias se observo acta de mesa de trabajo, de fecha 27 de marzo de 2024 con temas tratados en: pagina web y lineamientos menú participa Función pública generalidades, no obstante, se recomienda cargar la version final del acta de reunion toda vez, que el acta cargada se encuentra en formato word y contiene errores en la asignacion de la dependencia responsable indicando que es a cargo de la subdireccion financiera y la lista no se encuentra completamente diligenciada, asi mismo se recomienda que aborden los temas de actualizacion de los menus participa y servicio a la ciudadania, los cuales no se mencionaron durante la reunion y en la web de la sda, presentan desactualizacion.
Respecto a la meta, indicado y formula del indicador se observo cumplimiento</v>
      </c>
      <c r="Q8" s="180">
        <f>+PTEP!W8</f>
        <v>0.33</v>
      </c>
      <c r="S8" s="373"/>
      <c r="T8" s="64">
        <v>1</v>
      </c>
      <c r="U8" s="180">
        <v>0.33</v>
      </c>
      <c r="V8" s="302"/>
    </row>
    <row r="9" spans="1:23" ht="51" customHeight="1" x14ac:dyDescent="0.25">
      <c r="A9" s="338"/>
      <c r="B9" s="338"/>
      <c r="C9" s="103" t="s">
        <v>5</v>
      </c>
      <c r="D9" s="63" t="s">
        <v>11</v>
      </c>
      <c r="E9" s="64" t="s">
        <v>213</v>
      </c>
      <c r="F9" s="64" t="s">
        <v>234</v>
      </c>
      <c r="G9" s="64" t="s">
        <v>235</v>
      </c>
      <c r="H9" s="64" t="s">
        <v>236</v>
      </c>
      <c r="I9" s="64" t="s">
        <v>269</v>
      </c>
      <c r="J9" s="64" t="s">
        <v>238</v>
      </c>
      <c r="K9" s="64" t="s">
        <v>239</v>
      </c>
      <c r="L9" s="64"/>
      <c r="M9" s="64"/>
      <c r="N9" s="112" t="s">
        <v>211</v>
      </c>
      <c r="O9" s="178" t="str">
        <f>+PTEP!U9</f>
        <v>No Programada en el Periodo</v>
      </c>
      <c r="P9" s="179" t="str">
        <f>+PTEP!V9</f>
        <v>En atención a la meta e indicador establecidos e identificados como:
Meta: Un (1) informe de seguimiento emitido y publicado en la página web de la Entidad.
Indicador: Emisión y publicación del informe de seguimiento
Fórmula Indicador: (# de informes emitidos y publicados / 1) * 100
Esta actividad no se encuentra programada para este periodo.</v>
      </c>
      <c r="Q9" s="180">
        <f>+PTEP!W9</f>
        <v>0</v>
      </c>
      <c r="S9" s="373"/>
      <c r="T9" s="64"/>
      <c r="U9" s="180"/>
      <c r="V9" s="302"/>
    </row>
    <row r="10" spans="1:23" ht="144" customHeight="1" x14ac:dyDescent="0.25">
      <c r="A10" s="338"/>
      <c r="B10" s="338"/>
      <c r="C10" s="103" t="s">
        <v>5</v>
      </c>
      <c r="D10" s="63" t="s">
        <v>12</v>
      </c>
      <c r="E10" s="64" t="s">
        <v>38</v>
      </c>
      <c r="F10" s="64" t="s">
        <v>164</v>
      </c>
      <c r="G10" s="64" t="s">
        <v>185</v>
      </c>
      <c r="H10" s="64" t="s">
        <v>7</v>
      </c>
      <c r="I10" s="64" t="s">
        <v>8</v>
      </c>
      <c r="J10" s="64" t="s">
        <v>274</v>
      </c>
      <c r="K10" s="64" t="s">
        <v>202</v>
      </c>
      <c r="L10" s="64" t="s">
        <v>211</v>
      </c>
      <c r="M10" s="64" t="s">
        <v>211</v>
      </c>
      <c r="N10" s="112" t="s">
        <v>211</v>
      </c>
      <c r="O10" s="178" t="str">
        <f>+PTEP!U10</f>
        <v xml:space="preserve">Parcialmente </v>
      </c>
      <c r="P10" s="179" t="str">
        <f>+PTEP!V10</f>
        <v xml:space="preserve">En atención a la meta e indicador establecidos e identificados como:
Meta: Publicación del 100% de la información, conforme a las solicitudes de publicación en la sección de transparencia y acceso a la información de la SDA, realizadas por los procesos o dependencias solicitadas en la mesa de servicios.
Indicador: Porcentaje de publicación en la sección de transparencia y acceso a la información de las SDA.
Fórmula Indicador: (No. de publicaciones realizadas en la sección de transparencia de la sede electrónica / No. de publicaciones solicitadas en el sección de transparencia) x 100
Revisadas las evidencias, se observó cumplimiento de la meta, respecto a la publicacion del 100% de la informacion solicitada por las dependencias para ser publicada en la web de la entidad segun el reporte entregado, no obstante, las evidencias solo dan reporte de los meses de enero, febrero y marzo, del mes de abril no se observo evidencia que permitiera verificar su cumplimiento.
Respecto al indicador, su objetivo no es claro y es ambiguo frente a la formula del indicador por tanto, se sugiere la verificacion del cumplimiento de los criterios establecidos en la Ley 1712 de transparencia y no solo al porcentaje que tampoco esta definido, de las publicaciones en la seccion transparencia.
</v>
      </c>
      <c r="Q10" s="180">
        <f>+PTEP!W10</f>
        <v>0.2</v>
      </c>
      <c r="S10" s="373"/>
      <c r="T10" s="64">
        <v>1</v>
      </c>
      <c r="U10" s="180">
        <v>0.2</v>
      </c>
      <c r="V10" s="302"/>
    </row>
    <row r="11" spans="1:23" ht="108" customHeight="1" x14ac:dyDescent="0.25">
      <c r="A11" s="338"/>
      <c r="B11" s="338"/>
      <c r="C11" s="103" t="s">
        <v>5</v>
      </c>
      <c r="D11" s="63" t="s">
        <v>165</v>
      </c>
      <c r="E11" s="64" t="s">
        <v>191</v>
      </c>
      <c r="F11" s="64" t="s">
        <v>171</v>
      </c>
      <c r="G11" s="64" t="s">
        <v>454</v>
      </c>
      <c r="H11" s="64" t="s">
        <v>9</v>
      </c>
      <c r="I11" s="64" t="s">
        <v>10</v>
      </c>
      <c r="J11" s="64" t="s">
        <v>273</v>
      </c>
      <c r="K11" s="64" t="s">
        <v>272</v>
      </c>
      <c r="L11" s="64" t="s">
        <v>211</v>
      </c>
      <c r="M11" s="64" t="s">
        <v>211</v>
      </c>
      <c r="N11" s="112" t="s">
        <v>211</v>
      </c>
      <c r="O11" s="178" t="str">
        <f>+PTEP!U11</f>
        <v xml:space="preserve">Parcialmente </v>
      </c>
      <c r="P11" s="179" t="str">
        <f>+PTEP!V11</f>
        <v xml:space="preserve">En atención a la meta e indicador establecidos e identificados como:
Meta: Asignar el 100% de solicitudes de acceso a la información generadas por parte de la ciudadanía en la vigencia 2024
Indicador: Porcentaje de asignación de las solicitudes de acceso a la información
Fórmula Indicador: (No. de solicitudes de acceso de información asignadas, con seguimiento y publicadas / No. total de solicitudes de acceso de información ingresadas a la entidad) x 100
A partir de la revision efectuada, se observo cumplimiento de la meta y formula del indicador, no obstante, se sugiere al proceso, contemplar la oportunidad de contar con un reporte sistematizado de todas las solicitudes que llegan por mes, si bien, se evidencio en los informes las solicitudes allegadas, las fechas de recepcion y los soportes de registro y entrega de cada respuesta, es pertinente para el cumplimiento de la formula del indicador, poder fortalecer con un registro lo indicado en el denominador, respecto al No. total de solicitudes ingresadas a la entidad.
Respecto al indicador, ni en la descripcion de la actividad ni en los soportes se puede evidenciar cual es el asignación de las solicitudes de acceso a la información tal como lo especifica el indicador que fue definido para esta actividad.
Finalmente, se asigna un 20% teniendo en cuenta que a la fecha  8 de mayo, no se encontro publicado en la pagina web, el informe del mes de abril 
</v>
      </c>
      <c r="Q11" s="180">
        <f>+PTEP!W11</f>
        <v>0.2</v>
      </c>
      <c r="S11" s="373"/>
      <c r="T11" s="64">
        <v>1</v>
      </c>
      <c r="U11" s="180">
        <v>0.2</v>
      </c>
      <c r="V11" s="302"/>
    </row>
    <row r="12" spans="1:23" ht="132" customHeight="1" x14ac:dyDescent="0.25">
      <c r="A12" s="338"/>
      <c r="B12" s="338"/>
      <c r="C12" s="103" t="s">
        <v>5</v>
      </c>
      <c r="D12" s="63" t="s">
        <v>13</v>
      </c>
      <c r="E12" s="64" t="s">
        <v>39</v>
      </c>
      <c r="F12" s="64" t="s">
        <v>172</v>
      </c>
      <c r="G12" s="64" t="s">
        <v>18</v>
      </c>
      <c r="H12" s="64" t="s">
        <v>16</v>
      </c>
      <c r="I12" s="64" t="s">
        <v>17</v>
      </c>
      <c r="J12" s="64" t="s">
        <v>381</v>
      </c>
      <c r="K12" s="64" t="s">
        <v>201</v>
      </c>
      <c r="L12" s="64" t="s">
        <v>211</v>
      </c>
      <c r="M12" s="64" t="s">
        <v>211</v>
      </c>
      <c r="N12" s="112" t="s">
        <v>211</v>
      </c>
      <c r="O12" s="178" t="str">
        <f>+PTEP!U12</f>
        <v xml:space="preserve">Parcialmente </v>
      </c>
      <c r="P12" s="179" t="str">
        <f>+PTEP!V12</f>
        <v>En atención a la meta e indicador establecidos e identificados como:
Meta: 100% de actividades de gestión realizadas para la aprobación de la Tabla de Retención Documental de la SDA.
Indicador: Porcentaje de actividades de gestión realizadas para la aprobación de la Tabla de Retención Documental de la SDA.
Fórmula Indicador: (No. de actividades de gestión realizadas para la aprobación de la Tabla de Retención Documental de la SDA / No. De actividades de gestión programadas para la aprobación de la Tabla de Retención Documental de la SDA) x 100
Revisadas las evidencias, se observo la gestion realizada por la SDA respecto a la solicitud de convalidación de la Tabla de Retención Documental -actualización 1, aprobada para el pasado 12 de febrero, de manera presencial , en la cual se dictamino devolucion por: i) Fechas extremas de la documentación y ii) volumen documental, lo cual imposibilita al equipo evaluador del Consejo Distrital de Archivos, avalar la valoración secundaria.; tal como lo reporto la primera linea de defensa.
Si bien, se han realizado gestiones al interior de la entidad, con el fin de obtener la aprobacion de las TRD, se recomienda, tener presente  que para la convalidacion de las tablas, tal como lo dice el acuerdo 04 de 2019  se debe tener las tablas de valoracion documentadas por tanto se deben abordar y verificar los criterios que identifico el comite y que no se estan cumpliendo, asi mismo, se sugiere, revisar la redaccion del indicador, toda vez que, ni en  la descripcion ni en las evidencias se identifica cual es el Porcentaje de actividades de gestión realizadas como lo establece el indicador .</v>
      </c>
      <c r="Q12" s="180">
        <f>+PTEP!W12</f>
        <v>0.25</v>
      </c>
      <c r="S12" s="373"/>
      <c r="T12" s="64">
        <v>1</v>
      </c>
      <c r="U12" s="180">
        <v>0.25</v>
      </c>
      <c r="V12" s="302"/>
    </row>
    <row r="13" spans="1:23" ht="108" customHeight="1" x14ac:dyDescent="0.25">
      <c r="A13" s="338"/>
      <c r="B13" s="338"/>
      <c r="C13" s="103" t="s">
        <v>5</v>
      </c>
      <c r="D13" s="63" t="s">
        <v>13</v>
      </c>
      <c r="E13" s="64" t="s">
        <v>40</v>
      </c>
      <c r="F13" s="64" t="s">
        <v>182</v>
      </c>
      <c r="G13" s="64" t="s">
        <v>183</v>
      </c>
      <c r="H13" s="64" t="s">
        <v>184</v>
      </c>
      <c r="I13" s="64" t="s">
        <v>439</v>
      </c>
      <c r="J13" s="64" t="s">
        <v>203</v>
      </c>
      <c r="K13" s="64" t="s">
        <v>202</v>
      </c>
      <c r="L13" s="64" t="s">
        <v>211</v>
      </c>
      <c r="M13" s="64" t="s">
        <v>211</v>
      </c>
      <c r="N13" s="112" t="s">
        <v>211</v>
      </c>
      <c r="O13" s="178" t="str">
        <f>+PTEP!U13</f>
        <v xml:space="preserve">Parcialmente </v>
      </c>
      <c r="P13" s="179" t="str">
        <f>+PTEP!V13</f>
        <v xml:space="preserve">En atención a la meta e indicador establecidos e identificados como:
Meta: 1 actualización trimestral del esquema de publicación de información de la SDA
Indicador: Actualizaciones del esquema de publicación de la información de la SDA
Fórmula Indicador: (No. de actualizaciones del esquema de publicación de la información / 4 actualizaciones de esquema de publicación programadas en la vigencia 2024)
Una vez efectuada la revision de las evidencias cargadas, se observo el documento en excel denominado "esquema de publicación" el cual cuenta con un unico reporte de la vigencia 2024, en la columna E denominada "Fecha de generación de la información" correspondiente a la actualizacion del perfil de la secretaria de ambiente Adriana Soto, no obstante, llama la atencion que, segun la columna F denominada "Frecuencia de actualización", existen actualizaciones que deben realizarse de manera mensual, las cuales al validar y cotejar segun el reporte de II Linea de defensa, estos no se encuentran actualizados asi: 1. para el caso de la ejecución presupuestal, los proyectos de inversion, y los planes de acción institucional se encuentran cargados hasta el IV Trimestre de 2023 y 2. en los Informes trimestrales sobre acceso a información, quejas y reclamos, se observo el "Informe de seguimiento a quejas y reclamos" unicamente de los meses de enero y febrero, es decir, tambien se encuentra desactualizado.
Asi mismo, al verificar la captura de pantalla "actualizacion esquema publicacion" esta no permite identificar los ajustes realizados, sino unicamente  un detalle del documento, que indica una modificacion el 6 de marzo de 2024.
Por lo anterior, se recomienda dar cumpliento a lo indicado en la Resolución No. 05466 de la SDA, si bien en su articulo 5 item b) que cita: "Todas las dependencias de la Secretaría Distrital de Ambiente, tendrán las siguientes responsabilidades frente a los ítems a su cargo, registrados en el Esquema de Publicación de Información: b) Cumplir con las fechas de publicación de la información y con la frecuencia de su actualización, con el fin de garantizar su disponibilidad. Para los casos en los que dicha informacion es suministrada por otras dependencias, se sugiere generar alertas a las mismas, previas a las fechas de vencimiento y evitar incumplimientos. 
Se asigna el 11% por regla de 3, solo cumplio 2 actividades de las 6 programadas en el "esquema de publicacion"
</v>
      </c>
      <c r="Q13" s="180">
        <f>+PTEP!W13</f>
        <v>0.11</v>
      </c>
      <c r="S13" s="373"/>
      <c r="T13" s="64">
        <v>1</v>
      </c>
      <c r="U13" s="180">
        <v>0.11</v>
      </c>
      <c r="V13" s="302"/>
    </row>
    <row r="14" spans="1:23" ht="96" customHeight="1" x14ac:dyDescent="0.25">
      <c r="A14" s="338"/>
      <c r="B14" s="338"/>
      <c r="C14" s="103" t="s">
        <v>5</v>
      </c>
      <c r="D14" s="63" t="s">
        <v>13</v>
      </c>
      <c r="E14" s="64" t="s">
        <v>174</v>
      </c>
      <c r="F14" s="64" t="s">
        <v>413</v>
      </c>
      <c r="G14" s="64" t="s">
        <v>267</v>
      </c>
      <c r="H14" s="64" t="s">
        <v>268</v>
      </c>
      <c r="I14" s="64" t="s">
        <v>270</v>
      </c>
      <c r="J14" s="64" t="s">
        <v>266</v>
      </c>
      <c r="K14" s="64" t="s">
        <v>414</v>
      </c>
      <c r="L14" s="64" t="s">
        <v>211</v>
      </c>
      <c r="M14" s="64"/>
      <c r="N14" s="112"/>
      <c r="O14" s="178" t="str">
        <f>+PTEP!U14</f>
        <v>Cumplida</v>
      </c>
      <c r="P14" s="179" t="str">
        <f>+PTEP!V14</f>
        <v>En atención a la meta e indicador establecidos e identificados como:
Meta: 1 acto administrativo de costos de reproducción de la información pública
Indicador:  Porcentaje de elaboración del acto administrativo de costos de reproducción de la información pública
Fórmula Indicador: Porcentaje de elaboración del acto administrativo de costos de reproducción de la información pública
Revisadas las evidencias, se observo la  Resolución No. 00668, socializada mediante radicado Forest Nº 2024EE71737  del 3 de abril de 2024, no obstante, la evidencia de la publicacion de la resolucion en la web no corresponde a la vigencia 2024, por el contrario es la resolucion del 2023. al revisar la evidencia aportada por la 2 linea no muestra la ruta de publicacion, sino solamente el pdf. Por lo tanto al validar en la pagina web, se evidencio que a la fecha 8 de mayo de 2024, la Resolución No. 00668, NO se encuentra publicada, por lo tanto se recomienda realizar su publicacion a la mayor brevedad.
Respecto al indicador y a la formula del indicador se sugiere revisar, toda vez que no es objetivo, no obstante, la actividad ya se encuentra cumplida</v>
      </c>
      <c r="Q14" s="180">
        <f>+PTEP!W14</f>
        <v>1</v>
      </c>
      <c r="S14" s="373"/>
      <c r="T14" s="64">
        <v>1</v>
      </c>
      <c r="U14" s="180">
        <v>1</v>
      </c>
      <c r="V14" s="302"/>
    </row>
    <row r="15" spans="1:23" ht="84" customHeight="1" x14ac:dyDescent="0.25">
      <c r="A15" s="338"/>
      <c r="B15" s="338"/>
      <c r="C15" s="103" t="s">
        <v>5</v>
      </c>
      <c r="D15" s="63" t="s">
        <v>13</v>
      </c>
      <c r="E15" s="64" t="s">
        <v>175</v>
      </c>
      <c r="F15" s="64" t="s">
        <v>415</v>
      </c>
      <c r="G15" s="64" t="s">
        <v>192</v>
      </c>
      <c r="H15" s="64" t="s">
        <v>416</v>
      </c>
      <c r="I15" s="64" t="s">
        <v>417</v>
      </c>
      <c r="J15" s="64" t="s">
        <v>418</v>
      </c>
      <c r="K15" s="64" t="s">
        <v>201</v>
      </c>
      <c r="L15" s="64"/>
      <c r="M15" s="64" t="s">
        <v>211</v>
      </c>
      <c r="N15" s="112" t="s">
        <v>211</v>
      </c>
      <c r="O15" s="178" t="str">
        <f>+PTEP!U15</f>
        <v>No Programada en el Periodo</v>
      </c>
      <c r="P15" s="179" t="str">
        <f>+PTEP!V15</f>
        <v>En atención a la meta e indicador establecidos e identificados como:
Meta: Programa de Gestión Documental actualizado y aprobado
Indicador: PGD actualizado
Fórmula Indicador: 1 Programa de Gestión Documental aprobado
Revisadas las evidencias, se observaron las acciones realizadas con el fin de cumplir la meta, teniendo en cuenta que esta actividad no esta programada para el 1 cuatrimestre, se hizo validacion y verificacion de las evidencias, no obstante, no se determinara porcentaje de avance ni reporte en el informe final.
Se recomienda contemplar par la ultima revision, que el PGD se encuentre alineado con el PINAR, tal como lo menciona la actividad</v>
      </c>
      <c r="Q15" s="180">
        <f>+PTEP!W15</f>
        <v>0</v>
      </c>
      <c r="S15" s="373"/>
      <c r="T15" s="64"/>
      <c r="U15" s="180"/>
      <c r="V15" s="302"/>
    </row>
    <row r="16" spans="1:23" ht="132" x14ac:dyDescent="0.25">
      <c r="A16" s="338"/>
      <c r="B16" s="338"/>
      <c r="C16" s="103" t="s">
        <v>5</v>
      </c>
      <c r="D16" s="63" t="s">
        <v>14</v>
      </c>
      <c r="E16" s="64" t="s">
        <v>41</v>
      </c>
      <c r="F16" s="124" t="s">
        <v>441</v>
      </c>
      <c r="G16" s="64" t="s">
        <v>455</v>
      </c>
      <c r="H16" s="64" t="s">
        <v>456</v>
      </c>
      <c r="I16" s="64" t="s">
        <v>457</v>
      </c>
      <c r="J16" s="64" t="s">
        <v>265</v>
      </c>
      <c r="K16" s="64" t="s">
        <v>202</v>
      </c>
      <c r="L16" s="64"/>
      <c r="M16" s="64" t="s">
        <v>211</v>
      </c>
      <c r="N16" s="112" t="s">
        <v>211</v>
      </c>
      <c r="O16" s="178" t="str">
        <f>+PTEP!U16</f>
        <v>No Programada en el Periodo</v>
      </c>
      <c r="P16" s="179" t="str">
        <f>+PTEP!V16</f>
        <v>En atención a la meta e indicador establecidos e identificados como:
Meta: Una evaluación de los criterios de accesibilidad web
Indicador: Porcentaje de avance de la evaluación sobre los criterios de accesibilidad web
Fórmula Indicador: (No. de acciones realizadas para la  evaluación sobre los criterios de accesibilidad web / No. de acciones programadas para la  evaluación sobre los criterios de accesibilidad web) * 100
Esta actividad no se encuentra programada para este periodo.</v>
      </c>
      <c r="Q16" s="180">
        <f>+PTEP!W16</f>
        <v>0</v>
      </c>
      <c r="S16" s="373"/>
      <c r="T16" s="64"/>
      <c r="U16" s="180"/>
      <c r="V16" s="302"/>
    </row>
    <row r="17" spans="1:23" ht="132" x14ac:dyDescent="0.25">
      <c r="A17" s="338"/>
      <c r="B17" s="338"/>
      <c r="C17" s="103" t="s">
        <v>5</v>
      </c>
      <c r="D17" s="63" t="s">
        <v>14</v>
      </c>
      <c r="E17" s="64" t="s">
        <v>167</v>
      </c>
      <c r="F17" s="64" t="s">
        <v>181</v>
      </c>
      <c r="G17" s="64" t="s">
        <v>295</v>
      </c>
      <c r="H17" s="64" t="s">
        <v>19</v>
      </c>
      <c r="I17" s="64" t="s">
        <v>20</v>
      </c>
      <c r="J17" s="64" t="s">
        <v>271</v>
      </c>
      <c r="K17" s="64" t="s">
        <v>279</v>
      </c>
      <c r="L17" s="64"/>
      <c r="M17" s="64" t="s">
        <v>211</v>
      </c>
      <c r="N17" s="112" t="s">
        <v>211</v>
      </c>
      <c r="O17" s="178" t="str">
        <f>+PTEP!U17</f>
        <v>No Programada en el Periodo</v>
      </c>
      <c r="P17" s="179" t="str">
        <f>+PTEP!V17</f>
        <v>En atención a la meta e indicador establecidos e identificados como:
Meta: 2 capacitaciones con las dependencias de la SDA
Indicador: Capacitaciones sobre la producción y publicación de documentos accesibles en la sede electronica de la SDA, conforme la Resolución 1519 de 2020
Fórmula Indicador: N° de capacitaciones realizadas / N° de capacitaciones programadas.
Esta actividad no se encuentra programada para este periodo.</v>
      </c>
      <c r="Q17" s="180">
        <f>+PTEP!W17</f>
        <v>0</v>
      </c>
      <c r="S17" s="373"/>
      <c r="T17" s="64"/>
      <c r="U17" s="180"/>
      <c r="V17" s="302"/>
    </row>
    <row r="18" spans="1:23" ht="108" customHeight="1" x14ac:dyDescent="0.25">
      <c r="A18" s="338"/>
      <c r="B18" s="338"/>
      <c r="C18" s="103" t="s">
        <v>5</v>
      </c>
      <c r="D18" s="63" t="s">
        <v>458</v>
      </c>
      <c r="E18" s="64" t="s">
        <v>459</v>
      </c>
      <c r="F18" s="64" t="s">
        <v>460</v>
      </c>
      <c r="G18" s="64" t="s">
        <v>461</v>
      </c>
      <c r="H18" s="64" t="s">
        <v>462</v>
      </c>
      <c r="I18" s="64" t="s">
        <v>463</v>
      </c>
      <c r="J18" s="64" t="s">
        <v>464</v>
      </c>
      <c r="K18" s="64" t="s">
        <v>472</v>
      </c>
      <c r="L18" s="64" t="s">
        <v>465</v>
      </c>
      <c r="M18" s="64" t="s">
        <v>465</v>
      </c>
      <c r="N18" s="112" t="s">
        <v>465</v>
      </c>
      <c r="O18" s="178" t="str">
        <f>+PTEP!U18</f>
        <v>Cumplida</v>
      </c>
      <c r="P18" s="179" t="str">
        <f>+PTEP!V18</f>
        <v xml:space="preserve">En atención a la meta e indicador establecidos e identificados como:
Meta: 3 mesas de trabajo con directrices de accesibilidad
Indicador: Porcentaje de sesiones propuestas/ realizadas
Fórmula Indicador: (No. De mesas de trabajo realizadas / 3 mesas de trabajo)*100
Una vez, efectuada la revision de las evidencias, se observo mesa de trabajo del 27 de febrero de 2024, donde se abordaron los temas de: 1.Revisión resolución 1519 del 2020
 y 2. Revisión de actividades realizadas por parte de atención al ciudadano en cuanto accesibilidad.
No obstante, se sugiere para proximo monitoreo, cargar dentro de las evidencias la version final del acta reunion toda vez que se encuentra en formato word y el listado de asistencia no se encuentra diligenciado.
En cuanto a la actividad, revisada el acta de reunion y el archivo de excel "excel seguimiento MESA DE TRABAJO ACCESIBILIDAD" correspondiente a las ideas abordadas durante la reunion, no se observo, que se abordara la revision o inclusion del lenguaje indigena, por tanto se recomienda dar seguimiento y cumplimiento a los compromisos reportados e incluir en los temas de revision de las mesas de trabajo las lenguas indigenas
</v>
      </c>
      <c r="Q18" s="180">
        <f>+PTEP!W18</f>
        <v>0.33</v>
      </c>
      <c r="S18" s="373"/>
      <c r="T18" s="64">
        <v>1</v>
      </c>
      <c r="U18" s="180">
        <v>0.33</v>
      </c>
      <c r="V18" s="302"/>
    </row>
    <row r="19" spans="1:23" ht="72" customHeight="1" x14ac:dyDescent="0.25">
      <c r="A19" s="338"/>
      <c r="B19" s="338"/>
      <c r="C19" s="103" t="s">
        <v>5</v>
      </c>
      <c r="D19" s="63" t="s">
        <v>15</v>
      </c>
      <c r="E19" s="64" t="s">
        <v>42</v>
      </c>
      <c r="F19" s="64" t="s">
        <v>196</v>
      </c>
      <c r="G19" s="64" t="s">
        <v>468</v>
      </c>
      <c r="H19" s="64" t="s">
        <v>204</v>
      </c>
      <c r="I19" s="64" t="s">
        <v>469</v>
      </c>
      <c r="J19" s="64" t="s">
        <v>205</v>
      </c>
      <c r="K19" s="64" t="s">
        <v>472</v>
      </c>
      <c r="L19" s="64" t="s">
        <v>211</v>
      </c>
      <c r="M19" s="64" t="s">
        <v>211</v>
      </c>
      <c r="N19" s="112"/>
      <c r="O19" s="178" t="str">
        <f>+PTEP!U19</f>
        <v>Cumplida</v>
      </c>
      <c r="P19" s="179" t="str">
        <f>+PTEP!V19</f>
        <v>En atención a la meta e indicador establecidos e identificados como:
Meta: Dos (2) seguimientos al cumplimiento de la Resolución 1519 de 2020
Indicador: Seguimiento realizados al cumplimiento de la Resolución 1519 de 2020
Fórmula Indicador: No. de seguimiento realizados a la Resolución 1519 de 2020 / 2 seguimiento programados a la Resolución ) x 100
Una vez se efectuo la revision de las evidencias aportadas, se observo 1 seguimiento a la matriz ITA y gestiones de seguimiento, frente al cumplimiento de la resolucion 1519.</v>
      </c>
      <c r="Q19" s="180">
        <f>+PTEP!W19</f>
        <v>0.5</v>
      </c>
      <c r="S19" s="373"/>
      <c r="T19" s="64">
        <v>1</v>
      </c>
      <c r="U19" s="180">
        <v>0.5</v>
      </c>
      <c r="V19" s="302"/>
    </row>
    <row r="20" spans="1:23" ht="132" customHeight="1" x14ac:dyDescent="0.25">
      <c r="A20" s="338"/>
      <c r="B20" s="338"/>
      <c r="C20" s="103" t="s">
        <v>5</v>
      </c>
      <c r="D20" s="63" t="s">
        <v>15</v>
      </c>
      <c r="E20" s="64" t="s">
        <v>43</v>
      </c>
      <c r="F20" s="64" t="s">
        <v>197</v>
      </c>
      <c r="G20" s="64" t="s">
        <v>466</v>
      </c>
      <c r="H20" s="64" t="s">
        <v>467</v>
      </c>
      <c r="I20" s="64" t="s">
        <v>470</v>
      </c>
      <c r="J20" s="64" t="s">
        <v>206</v>
      </c>
      <c r="K20" s="64" t="s">
        <v>472</v>
      </c>
      <c r="L20" s="64" t="s">
        <v>211</v>
      </c>
      <c r="M20" s="64" t="s">
        <v>211</v>
      </c>
      <c r="N20" s="112" t="s">
        <v>211</v>
      </c>
      <c r="O20" s="178" t="str">
        <f>+PTEP!U20</f>
        <v>Cumplida</v>
      </c>
      <c r="P20" s="179" t="str">
        <f>+PTEP!V20</f>
        <v xml:space="preserve">En atención a la meta e indicador establecidos e identificados como:
Meta: Un (1) seguimiento bimensual al esquema de publicación de la SDA
Indicador: Seguimientos realizados al cumplimiento del esquema de publicación de la SDA
Fórmula Indicador: No. de seguimiento realizados a la ejecución del esquema / 6 seguimientos realizados a la ejecución del esquema ) x 100
Al respecto, se observo 2 seguimientos correspondientes a lo definido en la meta en cuanto al esquema de publicacion de la SDA segun la resolucion 95466 de 2022 y el seguimiento y observaciones identificadas en cada item,  no obstante, no se observo un documento que permita la verificacion la formula del indicador respecto al denominador  toda vez que no es posible identificar actividades o soportes que den cumplimiento a los 6 seguimientos realizados ni a los seguimientos del indicador 
</v>
      </c>
      <c r="Q20" s="180">
        <f>+PTEP!W20</f>
        <v>0.33</v>
      </c>
      <c r="S20" s="373"/>
      <c r="T20" s="64">
        <v>1</v>
      </c>
      <c r="U20" s="180">
        <v>0.33</v>
      </c>
      <c r="V20" s="302"/>
    </row>
    <row r="21" spans="1:23" ht="63.75" customHeight="1" x14ac:dyDescent="0.25">
      <c r="A21" s="338"/>
      <c r="B21" s="338"/>
      <c r="C21" s="103" t="s">
        <v>5</v>
      </c>
      <c r="D21" s="63" t="s">
        <v>15</v>
      </c>
      <c r="E21" s="64" t="s">
        <v>44</v>
      </c>
      <c r="F21" s="64" t="s">
        <v>243</v>
      </c>
      <c r="G21" s="64" t="s">
        <v>235</v>
      </c>
      <c r="H21" s="64" t="s">
        <v>236</v>
      </c>
      <c r="I21" s="64" t="s">
        <v>237</v>
      </c>
      <c r="J21" s="64" t="s">
        <v>244</v>
      </c>
      <c r="K21" s="64" t="s">
        <v>471</v>
      </c>
      <c r="L21" s="64" t="s">
        <v>211</v>
      </c>
      <c r="M21" s="64"/>
      <c r="N21" s="112"/>
      <c r="O21" s="178" t="str">
        <f>+PTEP!U21</f>
        <v>Cumplida</v>
      </c>
      <c r="P21" s="179" t="str">
        <f>+PTEP!V21</f>
        <v>En atención a la meta e indicador establecidos e identificados como:
Meta: Un (1) informe de seguimiento emitido y publicado en la página web de la Entidad.
Indicador: Emisión y publicación del informe de seguimiento
Fórmula Indicador: (# de informes emitidos y publicados 
/ 1) * 100
Se observa cumplimiento de la actividad con la emision del informes de seguimiento a la ley de transparencia 1712 de 2014 , socializado  mediante radicado No. 2024IE82750 del 16 de abril de 2024.
respecto a la sugerencia de la 2 linea, se confirma que a la fecha el documento ya se encuentra publicado en el seccion de transparencia link: https://www.ambientebogota.gov.co/web/transparencia/informes-de-la-oficina-de-control-interno?p_p_id=110_INSTANCE_dQE7lgXxsm6s&amp;p_p_lifecycle=0&amp;p_p_state=normal&amp;p_p_mode=view&amp;p_p_col_id=column-2&amp;p_p_col_count=2&amp;_110_INSTANCE_dQE7lgXxsm6s_struts_action=%2Fdocument_library_display%2Fview_file_entry&amp;_110_INSTANCE_dQE7lgXxsm6s_redirect=https%3A%2F%2Fwww.ambientebogota.gov.co%2Fweb%2Ftransparencia%2Finformes-de-la-oficina-de-control-interno%2F-%2Fdocument_library_display%2FdQE7lgXxsm6s%2Fview%2F6115144%3F_110_INSTANCE_dQE7lgXxsm6s_redirect%3Dhttps%253A%252F%252Fwww.ambientebogota.gov.co%252Fweb%252Ftransparencia%252Finformes-de-la-oficina-de-control-interno%252F-%252Fdocument_library_display%252FdQE7lgXxsm6s%252Fview%252F6028834%253F_110_INSTANCE_dQE7lgXxsm6s_redirect%253Dhttps%25253A%25252F%25252Fwww.ambientebogota.gov.co%25252Fweb%25252Ftransparencia%25252Finformes-de-la-oficina-de-control-interno%25253Fp_p_id%25253D110_INSTANCE_dQE7lgXxsm6s%252526p_p_lifecycle%25253D0%252526p_p_state%25253Dnormal%252526p_p_mode%25253Dview%252526p_p_col_id%25253Dcolumn-2%252526p_p_col_count%25253D2&amp;_110_INSTANCE_dQE7lgXxsm6s_fileEntryId=6670899</v>
      </c>
      <c r="Q21" s="180">
        <f>+PTEP!W21</f>
        <v>1</v>
      </c>
      <c r="S21" s="373"/>
      <c r="T21" s="64">
        <v>1</v>
      </c>
      <c r="U21" s="180">
        <v>1</v>
      </c>
      <c r="V21" s="302"/>
    </row>
    <row r="22" spans="1:23" ht="72" customHeight="1" x14ac:dyDescent="0.25">
      <c r="A22" s="338"/>
      <c r="B22" s="338"/>
      <c r="C22" s="103" t="s">
        <v>5</v>
      </c>
      <c r="D22" s="63" t="s">
        <v>15</v>
      </c>
      <c r="E22" s="64" t="s">
        <v>45</v>
      </c>
      <c r="F22" s="64" t="s">
        <v>246</v>
      </c>
      <c r="G22" s="64" t="s">
        <v>235</v>
      </c>
      <c r="H22" s="64" t="s">
        <v>236</v>
      </c>
      <c r="I22" s="64" t="s">
        <v>237</v>
      </c>
      <c r="J22" s="64" t="s">
        <v>238</v>
      </c>
      <c r="K22" s="64" t="s">
        <v>471</v>
      </c>
      <c r="L22" s="64"/>
      <c r="M22" s="64"/>
      <c r="N22" s="112" t="s">
        <v>211</v>
      </c>
      <c r="O22" s="178" t="str">
        <f>+PTEP!U22</f>
        <v>No Programada en el Periodo</v>
      </c>
      <c r="P22" s="179" t="str">
        <f>+PTEP!V22</f>
        <v>En atención a la meta e indicador establecidos e identificados como:
Meta: Un (1) informe de seguimiento emitido y publicado en la página web de la Entidad.
Indicador: Emisión y publicación del informe de seguimiento
Fórmula Indicador: (# de informes emitidos y publicados 
/ 1) * 100
Esta actividad no se encuentra programada para este periodo.</v>
      </c>
      <c r="Q22" s="180">
        <f>+PTEP!W22</f>
        <v>0</v>
      </c>
      <c r="S22" s="373"/>
      <c r="T22" s="64"/>
      <c r="U22" s="180"/>
      <c r="V22" s="302"/>
    </row>
    <row r="23" spans="1:23" ht="120" x14ac:dyDescent="0.25">
      <c r="A23" s="338"/>
      <c r="B23" s="338"/>
      <c r="C23" s="103" t="s">
        <v>5</v>
      </c>
      <c r="D23" s="63" t="s">
        <v>15</v>
      </c>
      <c r="E23" s="64" t="s">
        <v>529</v>
      </c>
      <c r="F23" s="64" t="s">
        <v>530</v>
      </c>
      <c r="G23" s="64" t="s">
        <v>531</v>
      </c>
      <c r="H23" s="64" t="s">
        <v>532</v>
      </c>
      <c r="I23" s="64" t="s">
        <v>533</v>
      </c>
      <c r="J23" s="64" t="s">
        <v>534</v>
      </c>
      <c r="K23" s="64" t="s">
        <v>535</v>
      </c>
      <c r="L23" s="359" t="s">
        <v>536</v>
      </c>
      <c r="M23" s="360"/>
      <c r="N23" s="360"/>
      <c r="O23" s="178" t="str">
        <f>+PTEP!U23</f>
        <v>Actividad Eliminada</v>
      </c>
      <c r="P23" s="179" t="str">
        <f>+PTEP!V23</f>
        <v>Eliminación actividad No. 1.5.5 por solicitud de radicado OAC 2024IE57509.</v>
      </c>
      <c r="Q23" s="180"/>
      <c r="S23" s="373"/>
      <c r="T23" s="112"/>
      <c r="U23" s="180"/>
      <c r="V23" s="302"/>
    </row>
    <row r="24" spans="1:23" ht="165.75" customHeight="1" x14ac:dyDescent="0.25">
      <c r="A24" s="338"/>
      <c r="B24" s="338"/>
      <c r="C24" s="103" t="s">
        <v>5</v>
      </c>
      <c r="D24" s="63" t="s">
        <v>15</v>
      </c>
      <c r="E24" s="64" t="s">
        <v>242</v>
      </c>
      <c r="F24" s="64" t="s">
        <v>499</v>
      </c>
      <c r="G24" s="64" t="s">
        <v>207</v>
      </c>
      <c r="H24" s="64" t="s">
        <v>209</v>
      </c>
      <c r="I24" s="64" t="s">
        <v>500</v>
      </c>
      <c r="J24" s="64" t="s">
        <v>210</v>
      </c>
      <c r="K24" s="64" t="s">
        <v>472</v>
      </c>
      <c r="L24" s="64" t="s">
        <v>211</v>
      </c>
      <c r="M24" s="64" t="s">
        <v>211</v>
      </c>
      <c r="N24" s="112" t="s">
        <v>211</v>
      </c>
      <c r="O24" s="178" t="str">
        <f>+PTEP!U24</f>
        <v>Cumplida</v>
      </c>
      <c r="P24" s="179" t="str">
        <f>+PTEP!V24</f>
        <v xml:space="preserve">En atención a la meta e indicador establecidos e identificados como:
Meta: 3 actividades de promoción o divulgación de la sección de transparencia y acceso a la información pública (uno cada cuatrimestre)
Indicador: Divulgación de la sección de transparencia y acceso a la información pública de la sede electrónica de la SDA
Fórmula Indicador: No. De actividades de divulgación de la sección de transparencia y acceso a la información pública realizadas / 3 actividades de divulgación de la sección de transparencia y acceso a la información pública
Revisadas las evidencias, se observo el reporte de 1 actividad de promocion y divulgacion de la seccion de transparencia, llevada a cabo en el supercade de suba el pasado 21 de marzo en la feria de la camara de comercio, asi mismo se observo, evidencia fotografica, acta de reunion e informe de divulgacion.
No obstante, no se observaron actividades que permitieran validar el numerador de la formula del indicador respecto a 3 actividades de divulgacion, es decir, conocer si se cuenta con un cronograma de actividades estipulado o es a demanda o es segun invitacion, toda vez que no se observaron documentos asociados a su cumplimiento </v>
      </c>
      <c r="Q24" s="180">
        <f>+PTEP!W24</f>
        <v>0.33</v>
      </c>
      <c r="S24" s="373"/>
      <c r="T24" s="64">
        <v>1</v>
      </c>
      <c r="U24" s="180">
        <v>0.33</v>
      </c>
      <c r="V24" s="302"/>
    </row>
    <row r="25" spans="1:23" ht="108" customHeight="1" x14ac:dyDescent="0.25">
      <c r="A25" s="338"/>
      <c r="B25" s="336"/>
      <c r="C25" s="122" t="s">
        <v>5</v>
      </c>
      <c r="D25" s="123" t="s">
        <v>15</v>
      </c>
      <c r="E25" s="124" t="s">
        <v>245</v>
      </c>
      <c r="F25" s="64" t="s">
        <v>440</v>
      </c>
      <c r="G25" s="64" t="s">
        <v>442</v>
      </c>
      <c r="H25" s="64" t="s">
        <v>443</v>
      </c>
      <c r="I25" s="124" t="s">
        <v>22</v>
      </c>
      <c r="J25" s="124" t="s">
        <v>241</v>
      </c>
      <c r="K25" s="124" t="s">
        <v>202</v>
      </c>
      <c r="L25" s="124"/>
      <c r="M25" s="124" t="s">
        <v>211</v>
      </c>
      <c r="N25" s="125" t="s">
        <v>211</v>
      </c>
      <c r="O25" s="178" t="str">
        <f>+PTEP!U25</f>
        <v>No Programada en el Periodo</v>
      </c>
      <c r="P25" s="179" t="str">
        <f>+PTEP!V25</f>
        <v>En atención a la meta e indicador establecidos e identificados como:
Meta: 1 instructivo para la estandarización de los criterios de accesibilidad
Indicador: 100% de avance en la elaboración de un instructivo para la estandarización de los criterios de accesibilidad en la producción documental
Fórmula Indicador: No. De estrategias de contenido o alternativas de solución para mejorar el posicionamiento de la sede electrónica y de las plataformas virtuales de la DPSIA
Esta actividad no se encuentra programada para este periodo.</v>
      </c>
      <c r="Q25" s="180">
        <f>+PTEP!W25</f>
        <v>0</v>
      </c>
      <c r="S25" s="373"/>
      <c r="T25" s="124"/>
      <c r="U25" s="180"/>
      <c r="V25" s="302"/>
    </row>
    <row r="26" spans="1:23" ht="409.5" x14ac:dyDescent="0.25">
      <c r="A26" s="336" t="s">
        <v>28</v>
      </c>
      <c r="B26" s="338" t="s">
        <v>29</v>
      </c>
      <c r="C26" s="104" t="s">
        <v>25</v>
      </c>
      <c r="D26" s="65" t="s">
        <v>30</v>
      </c>
      <c r="E26" s="66" t="s">
        <v>37</v>
      </c>
      <c r="F26" s="66" t="s">
        <v>473</v>
      </c>
      <c r="G26" s="66" t="s">
        <v>474</v>
      </c>
      <c r="H26" s="66" t="s">
        <v>31</v>
      </c>
      <c r="I26" s="66" t="s">
        <v>475</v>
      </c>
      <c r="J26" s="66" t="s">
        <v>280</v>
      </c>
      <c r="K26" s="66" t="s">
        <v>279</v>
      </c>
      <c r="L26" s="93" t="s">
        <v>211</v>
      </c>
      <c r="M26" s="93" t="s">
        <v>211</v>
      </c>
      <c r="N26" s="113" t="s">
        <v>211</v>
      </c>
      <c r="O26" s="178" t="str">
        <f>+PTEP!U26</f>
        <v xml:space="preserve">Parcialmente </v>
      </c>
      <c r="P26" s="179" t="str">
        <f>+PTEP!V26</f>
        <v>En atención a la meta e indicador establecidos e identificados como:
Meta: Doce (12) seguimientos de cumplimiento del plan de comunicaciones de la vigencia 2024 realizados
Indicador: Seguimiento al cumplimiento del plan de comunicaciones
Fórmula Indicador: No. de seguimientos realizados al cumplimiento del plan de comunicaciones de la vigencia 2024
De conformidad con la información suministrada por la primera línea de defensa el Plan de Comunicaciones se ejecuta a través de dos líneas estratégicas: La línea de comunicación organiacional e interna y la línea de comunicacion externa e informativa. 
La OAC realiza mensualmente seguimiento al cumplimiento del Plan de Comunicaciones, como consta en los siguientes links https://n9.cl/ul41d y https://n9.cl/gqnvo se ejecutaron las siguientes actividades durante el primer trimestre de 2024, por cada línea:
1. Línea de comunicación organizacional e interna:
-Carteleras digitales:  Se publicaron 106 contenidos en las carteleras digitales.
-Correo institucional: Se enviaron 100 mensajes a través del correo interno (comunicacioninterna@ambientebogota.gov.co, el boletín virtual “Para estar en Ambiente”, Miércoles de Mujer y otras actividades realizadas por diferentes áreas.
-Fondos de pantalla:  Se publicaron cinco ( 5) fondos de pantalla en los computadores de la SDA. 
2. Línea de comunicación externa e informativa:
-Comunicados de prensa y notas: Se elaboraron sesenta y cinco (65) comunicados y notas.
-Convocatoria a medios: Se realizaron cinco (5) convocatorias a medios de comunicación para la rueda de prensa.
-Redes Sociales:  Nuevos seguidosres: 3.210 en Twitter (X),  en Facebook 1.051; en Instagram  10.377; en TikTok 18.778 y 43.146.644 visualizaciones consolidadas de los videos institucionales en el canal de YouTube.
-Página Web: En enero se publicaron y actualizaron 91 contenidos y se registraron 497.624 visitas.
-Piezas gráficas: En el periodo se diseñaron y publicaron 390 piezas de comunicación a través de los canales internos y externos.
-Material audiovisual: Se produjeron 98 contenidos audiovisuales.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(24): Calidad del Aire (externa), El Centro Vive (externa), SOS Tinguas (externa), Unidos por una Mejor calidad del Aire (campaña preventiva a la alerta) (externa), Alerta Fase I (externa), Distrito Silvestre (externa), Actúa (externa). Bogotá es COP16 (externa e interna), Yo te cuido, tú me cuidas (externa), Alerta por Calidad del Aire (externa), Temporada de Tinguas (externa e interna), #Actúa (externa), #LibresYEnSuHábitat (externa e interna), #ElCentroVive (externa) Yo te cuido, tú me cuidas (externa), #LibresYEnSuHábitat (externa e interna), #Actúa (externa), #ElCentroVive (externa), Alerta por Calidad del Aire (externa), Día Internacional de la Mujer (externa), SOS tingua (externa), Caminatas ecológicas (externa), Bogotá modo festival (externa), Semana Santa responsable (externa).
-Celebraciones (16): Apagón Ambiental (externa e interna) y Día Mundial de la Educación Ambiental (externa) Día de los Humedales (externa e interna), Apagón Ambiental (externa e interna), Día del Periodista (externa), Día Mundial de la Energía (externa e interna), Día Internacional para la Protección de los Osos del Mundo (externa) Día Mundial del Reciclador (externa), Día Mundial de la Eficiencia Energética (externa e interna), Día Internacional de la Mujer (interna y externa), Día del Hombre (interna) Día Internacional de la Acción por los Ríos (externa e interna), Día Internacional de los Bosques (externa e interna), Día Mundial del Agua (externa e interna), Día Mundial del Clima y la Hora del Planeta (externa e interna), Apagón Ambiental (externa e interna)
-Eventos (18): El Centro Vive (externa), Cubrimientos PMU- Emergencia por incendios en los Cerros Orientales (externo) Día sin Carro y sin Moto (externo), Día Mundial de los Humedales (externo), Comisión de Expertos (externo), Bancada Animalista (externo), Taller Gobernanza Regional (externo), Gestión Integral del Agua (externo), Actividad #ElCentroVive (externo), Instalación Bancada Economía Circular (externo), Entrega del proyecto del Plan Distrital de Desarrollo (externo), Evento Prioridades Ambientales (externo) El Centro Vive (externa), Rueda de Prensa Alerta por Calidad del Aire (externa), Operativos de Calidad del aire (externa), Incendio en la localidad de Santafé (externa), Pasarela de Moda sostenible (externa), Pégate al Plan Voluntariado ambiental (externa).
De acuerdo con las evidencias aportadas se concluye que en el primer cuatrimestre se cumplió con el seguimiento de la tercera parte es decir del 75%, y para el acumulado el 25%.</v>
      </c>
      <c r="Q26" s="180">
        <f>+PTEP!W26</f>
        <v>0.25</v>
      </c>
      <c r="S26" s="379">
        <f>+AVERAGE(Q26:Q30)</f>
        <v>0.47400000000000003</v>
      </c>
      <c r="T26" s="93">
        <v>1</v>
      </c>
      <c r="U26" s="180">
        <v>0.25</v>
      </c>
      <c r="V26" s="93">
        <f>+T26+T27+T28+T29</f>
        <v>4</v>
      </c>
      <c r="W26" s="304">
        <f>+AVERAGE(U26,U27,U28,U29)</f>
        <v>0.59250000000000003</v>
      </c>
    </row>
    <row r="27" spans="1:23" ht="181.5" customHeight="1" x14ac:dyDescent="0.25">
      <c r="A27" s="337"/>
      <c r="B27" s="338"/>
      <c r="C27" s="104" t="s">
        <v>25</v>
      </c>
      <c r="D27" s="65" t="s">
        <v>30</v>
      </c>
      <c r="E27" s="66" t="s">
        <v>54</v>
      </c>
      <c r="F27" s="66" t="s">
        <v>448</v>
      </c>
      <c r="G27" s="66" t="s">
        <v>449</v>
      </c>
      <c r="H27" s="66" t="s">
        <v>450</v>
      </c>
      <c r="I27" s="67" t="s">
        <v>33</v>
      </c>
      <c r="J27" s="66" t="s">
        <v>284</v>
      </c>
      <c r="K27" s="66" t="s">
        <v>282</v>
      </c>
      <c r="L27" s="93" t="s">
        <v>211</v>
      </c>
      <c r="M27" s="93" t="s">
        <v>211</v>
      </c>
      <c r="N27" s="113" t="s">
        <v>211</v>
      </c>
      <c r="O27" s="178" t="str">
        <f>+PTEP!U27</f>
        <v xml:space="preserve">Parcialmente </v>
      </c>
      <c r="P27" s="179" t="str">
        <f>+PTEP!V27</f>
        <v>En atención a la meta e indicador establecidos e identificados como:
Meta: Actualizar los indicadores ambientales dispuestos en el Observatorio Ambiental de Bogotá-OAB
Indicador: Alcanzar un nivel de actualización de 98% del OAB al finalizar la vigencia 2024.
Fórmula Indicador: (No. de indicadores actualizados / No. total de indicadores que requieren actualización, según su periodicidad de medición ) x 100
De conformidad con la información suministrada por la primera línea de defensa y los soportes evidenciados en el siguiente link: https://n9.cl/dvmwr, se observó que la OAC ha realizado la actualizacion de 158 indicadores ambientales dispuestos en el Observatorio Ambiental de Bogotá-OAB de 181, lo cual indica que se ha avanzado en un 87% de la meta total, aunque la programación para el primer cuatrimestre era del 33,33% 
Se evidenció una sobre ejecución respecto a la meta establecida para el cuatrimestre y la vigencia,  se recomienda al proceso, evaluar la necesidad de  reformular la actividad y fortalecer el esquema de planeación frente a las actividades definidas y su alineación efectiva con la gestión operativa  del proceso.</v>
      </c>
      <c r="Q27" s="180">
        <f>+PTEP!W27</f>
        <v>0.87</v>
      </c>
      <c r="S27" s="379"/>
      <c r="T27" s="93">
        <v>1</v>
      </c>
      <c r="U27" s="180">
        <v>0.87</v>
      </c>
      <c r="V27" s="302"/>
    </row>
    <row r="28" spans="1:23" ht="225" customHeight="1" x14ac:dyDescent="0.25">
      <c r="A28" s="337"/>
      <c r="B28" s="338"/>
      <c r="C28" s="104" t="s">
        <v>25</v>
      </c>
      <c r="D28" s="65" t="s">
        <v>30</v>
      </c>
      <c r="E28" s="66" t="s">
        <v>56</v>
      </c>
      <c r="F28" s="66" t="s">
        <v>169</v>
      </c>
      <c r="G28" s="66" t="s">
        <v>384</v>
      </c>
      <c r="H28" s="66" t="s">
        <v>34</v>
      </c>
      <c r="I28" s="66" t="s">
        <v>170</v>
      </c>
      <c r="J28" s="66" t="s">
        <v>283</v>
      </c>
      <c r="K28" s="66" t="s">
        <v>282</v>
      </c>
      <c r="L28" s="93" t="s">
        <v>211</v>
      </c>
      <c r="M28" s="93" t="s">
        <v>211</v>
      </c>
      <c r="N28" s="113"/>
      <c r="O28" s="178" t="str">
        <f>+PTEP!U28</f>
        <v>Cumplida</v>
      </c>
      <c r="P28" s="179" t="str">
        <f>+PTEP!V28</f>
        <v>En atención a la meta e indicador establecidos e identificados como:
Meta: 100% de los informes normados sobre gestión y estado de recursos normados elaborados
Indicador: Porcentaje de elaboración de informes normados de gestión, el estado y calidad de los recursos naturales
Fórmula Indicador: (No. de informes normados elaborados / 5 informes requeridos por normativa y disposición distrital (Acuerdo 067/02, Bogotá Cómo Vamos, Matriz de indicadores de ciudad, ICAU, ODS) x 100
De conformidad con la información suministrada por la primera línea de defensa y los soportes evidenciados en el siguiente link: https://n9.cl/3neebk, se observó que la OAC elaboró y envió los informes reglamentarios (Acuerdo 067/02, Bogotá Cómo Vamos, Matriz de indicadores de ciudad, ICAU, ODS) que rinden cuenta sobre la gestión de la administración Distrital, el estado y calidad de los recursos naturales, en el primer cuatrimestre de la vigencia 2024.
La actividad estaba programada para ser cumplida en un 50% en el primer cuatrimestre pero se cumplió en un 100% de la programación total.
Se evidenció una sobre ejecución respecto a la meta establecida para el cuatrimestre y la vigencia,  se recomienda al proceso, evaluar la necesidad de  reformular la actividad y fortalecer el esquema de planeación frente a las actividades definidas y su alineación efectiva con la gestión operativa  del proceso.</v>
      </c>
      <c r="Q28" s="180">
        <f>+PTEP!W28</f>
        <v>1</v>
      </c>
      <c r="S28" s="379"/>
      <c r="T28" s="93">
        <v>1</v>
      </c>
      <c r="U28" s="180">
        <v>1</v>
      </c>
      <c r="V28" s="302"/>
    </row>
    <row r="29" spans="1:23" ht="216.75" x14ac:dyDescent="0.25">
      <c r="A29" s="337"/>
      <c r="B29" s="338"/>
      <c r="C29" s="104" t="s">
        <v>25</v>
      </c>
      <c r="D29" s="65" t="s">
        <v>46</v>
      </c>
      <c r="E29" s="66" t="s">
        <v>55</v>
      </c>
      <c r="F29" s="66" t="s">
        <v>49</v>
      </c>
      <c r="G29" s="66" t="s">
        <v>476</v>
      </c>
      <c r="H29" s="66" t="s">
        <v>50</v>
      </c>
      <c r="I29" s="66" t="s">
        <v>51</v>
      </c>
      <c r="J29" s="66" t="s">
        <v>285</v>
      </c>
      <c r="K29" s="66" t="s">
        <v>272</v>
      </c>
      <c r="L29" s="93" t="s">
        <v>211</v>
      </c>
      <c r="M29" s="93" t="s">
        <v>211</v>
      </c>
      <c r="N29" s="113" t="s">
        <v>211</v>
      </c>
      <c r="O29" s="178" t="str">
        <f>+PTEP!U29</f>
        <v xml:space="preserve">Parcialmente </v>
      </c>
      <c r="P29" s="179" t="str">
        <f>+PTEP!V29</f>
        <v>En atención a la meta e indicador establecidos e identificados como:
Meta: 100% de participación en las ferias de servicio al ciudadano en donde sea convocada la Entidad durante la vigencia 2024
Indicador: Porcentaje de participación de las ferias de servicio al ciudadano
Fórmula Indicador: (No. de participaciones en ferias de servicio al ciudadano de la SDA, durante el cuatrimestre / No. de ferias de servicio al ciudadano convocadas e invitadas a la SDA organizadas por la Alcaldía Mayor de Bogotá y/o otras entidades) x 100
De conformidad con la información suministrada por la primera línea de defensa y los soportes evidenciados en el siguiente link: https://n9.cl/okxc9, se evidenció que se ha participado en dieciseis (16) ferias de servicio convocadas por la Secretaría General, Cades, Supercades, Camara de Comercio y organizada por el Grupo de Servicio a la Ciudadania de la SDA, de las cuales ocho (8) fueron en el mes de febrero y ocho (8) en el mes de marzo, con lo cual se evidenció que la SDA ha hecho presencia en ferias y eventos a los cuales ha sido convocada en los meses de febrero y marzo, no se aportó información de abril.
Por lo anterior se concluye que se dio cumplimiento al 75% de la meta propuesta para el primer cuatrimestre, es decir el 25% del total.</v>
      </c>
      <c r="Q29" s="180">
        <f>+PTEP!W29</f>
        <v>0.25</v>
      </c>
      <c r="S29" s="379"/>
      <c r="T29" s="93">
        <v>1</v>
      </c>
      <c r="U29" s="180">
        <v>0.25</v>
      </c>
      <c r="V29" s="302"/>
    </row>
    <row r="30" spans="1:23" ht="96" x14ac:dyDescent="0.25">
      <c r="A30" s="337"/>
      <c r="B30" s="336"/>
      <c r="C30" s="126" t="s">
        <v>25</v>
      </c>
      <c r="D30" s="127" t="s">
        <v>46</v>
      </c>
      <c r="E30" s="128" t="s">
        <v>57</v>
      </c>
      <c r="F30" s="128" t="s">
        <v>445</v>
      </c>
      <c r="G30" s="128" t="s">
        <v>444</v>
      </c>
      <c r="H30" s="128" t="s">
        <v>446</v>
      </c>
      <c r="I30" s="128" t="s">
        <v>447</v>
      </c>
      <c r="J30" s="128" t="s">
        <v>286</v>
      </c>
      <c r="K30" s="128" t="s">
        <v>287</v>
      </c>
      <c r="L30" s="129"/>
      <c r="M30" s="129"/>
      <c r="N30" s="130" t="s">
        <v>211</v>
      </c>
      <c r="O30" s="178" t="str">
        <f>+PTEP!U30</f>
        <v>No Programada en el Periodo</v>
      </c>
      <c r="P30" s="179" t="str">
        <f>+PTEP!V30</f>
        <v>En atención a la meta e indicador establecidos e identificados como:
Meta: Una (1) jornada de dialogo ciudadano y rendición de cuenta de la vigencia 2024 efectuada.
Indicador: Realización de la  jornada de dialogo ciudadano y rendición de cuenta de la vigencia 2024
Fórmula Indicador: No. de jornada de dialogo ciudadano y rendición de cuenta realizada de la vigencia 2024</v>
      </c>
      <c r="Q30" s="180">
        <f>+PTEP!W30</f>
        <v>0</v>
      </c>
      <c r="S30" s="379"/>
      <c r="T30" s="129"/>
      <c r="U30" s="180"/>
      <c r="V30" s="302"/>
    </row>
    <row r="31" spans="1:23" ht="306" x14ac:dyDescent="0.25">
      <c r="A31" s="338" t="s">
        <v>188</v>
      </c>
      <c r="B31" s="338" t="s">
        <v>70</v>
      </c>
      <c r="C31" s="105" t="s">
        <v>64</v>
      </c>
      <c r="D31" s="68" t="s">
        <v>65</v>
      </c>
      <c r="E31" s="69" t="s">
        <v>89</v>
      </c>
      <c r="F31" s="70" t="s">
        <v>71</v>
      </c>
      <c r="G31" s="70" t="s">
        <v>430</v>
      </c>
      <c r="H31" s="70" t="s">
        <v>72</v>
      </c>
      <c r="I31" s="70" t="s">
        <v>73</v>
      </c>
      <c r="J31" s="70" t="s">
        <v>285</v>
      </c>
      <c r="K31" s="70" t="s">
        <v>272</v>
      </c>
      <c r="L31" s="94" t="s">
        <v>211</v>
      </c>
      <c r="M31" s="94" t="s">
        <v>211</v>
      </c>
      <c r="N31" s="114" t="s">
        <v>211</v>
      </c>
      <c r="O31" s="178" t="str">
        <f>+PTEP!U31</f>
        <v>Cumplida</v>
      </c>
      <c r="P31" s="179" t="str">
        <f>+PTEP!V31</f>
        <v xml:space="preserve">En atención a la meta e indicador establecidos e identificados como:
Meta: 4 visitas de seguimiento en el primer cuatrimestre, 4 visitas en el segundo y 3 visitas en tercer cuatrimestre del 2024
Indicador: Realización de visitas de seguimieno al servicio prestado por la SDA
Fórmula Indicador: No. de visitas de seguimiento al servicio prestado realizadas 
La oficina de control interno realizó el seguimiento cómo tercera línea de defensa observando lo siguiente: Una vez revisado el reporte de primera y segunda línea de defensa, se observó, que, para la actividad relacionada con la realización de visitas de seguimiento al servicio prestado en los diferentes puntos de atención presenciales de la SDA, se programó para el primer cuatrimestre, realizar cuatro (4) visitas de seguimiento, al verificar las evidencias,  se observó que el proceso aporto un total de dieciocho (18) actas de visitas así: nueve (9 ) actas de visitas de seguimiento del mes de enero y nueve (9) actas de seguimiento de visitas correspondientes al mes de febrero, respecto a los meses marzo y abril no se observan evidencias de seguimiento. 
Respecto al contenido de Las actas, se observó que, corresponden a reuniones de retroalimentación realizadas sobre la Política Pública Distrital de Servicio a la Ciudadanía, lineamientos y protocolos de atención, no obstante, adolece de información que permita conocer el seguimiento al servicio prestado en los diferentes puntos de atención presenciales de la SDA.
Así mismo se evidenció una sobre ejecución respecto a la meta establecida para el cuatrimestre y la vigencia, por cuanto se programó realizar para 2024 un total de 11 visitas de seguimiento, de las cuales en enero y febrero ya se han realizado 18, por lo expuesto, se recomienda al proceso, evaluar la necesidad de  reformular la actividad y fortalecer el esquema de planeación frente a las actividades definidas y su alineación efectiva con la gestión operativa  del proceso. </v>
      </c>
      <c r="Q31" s="180">
        <f>+PTEP!W31</f>
        <v>1</v>
      </c>
      <c r="S31" s="380">
        <f>+AVERAGE(Q31:Q36)</f>
        <v>0.32333333333333331</v>
      </c>
      <c r="T31" s="94">
        <v>1</v>
      </c>
      <c r="U31" s="180">
        <v>1</v>
      </c>
      <c r="V31" s="94">
        <f>+T31+T32+T33+T34+T35+T36</f>
        <v>6</v>
      </c>
      <c r="W31" s="304">
        <f>+AVERAGE(U31,U32,U33,U34,U35,U36)</f>
        <v>0.32333333333333331</v>
      </c>
    </row>
    <row r="32" spans="1:23" ht="409.5" x14ac:dyDescent="0.25">
      <c r="A32" s="338"/>
      <c r="B32" s="338"/>
      <c r="C32" s="105" t="s">
        <v>64</v>
      </c>
      <c r="D32" s="68" t="s">
        <v>66</v>
      </c>
      <c r="E32" s="69" t="s">
        <v>90</v>
      </c>
      <c r="F32" s="70" t="s">
        <v>74</v>
      </c>
      <c r="G32" s="70" t="s">
        <v>431</v>
      </c>
      <c r="H32" s="70" t="s">
        <v>75</v>
      </c>
      <c r="I32" s="70" t="s">
        <v>433</v>
      </c>
      <c r="J32" s="70" t="s">
        <v>288</v>
      </c>
      <c r="K32" s="70" t="s">
        <v>272</v>
      </c>
      <c r="L32" s="94" t="s">
        <v>211</v>
      </c>
      <c r="M32" s="94" t="s">
        <v>211</v>
      </c>
      <c r="N32" s="114" t="s">
        <v>211</v>
      </c>
      <c r="O32" s="178" t="str">
        <f>+PTEP!U32</f>
        <v xml:space="preserve">Parcialmente </v>
      </c>
      <c r="P32" s="179" t="str">
        <f>+PTEP!V32</f>
        <v>En atención a la meta e indicador establecidos e identificados como:
Meta: Implementar el 90% de las acciones propuestas por el modelo de servicio de la SDA, a diciembre de 2024
Indicador: Porcentaje de implementación del modelo de servicio al ciudadano para la SDA 
Fórmula Indicador: (No. De actividades implementadas del  modelo de servicio de la SDA / No. De actividades programadas del modelo de servicio de la SDA conforme al plan de acción para la vigencia 2024) x 100
Se han documentado acciones del modelo de servicio al ciudadano para la SDA, acorde a los lineamientos dados por la Secretaria General, como las siguientes señaladas por la Primera y Segunda Líneas de Defensa: “a. Implementación y aplicación de encuestas de percepción ciudadana en el canal presencial, telefónico y virtual, evidenciando el grado de satisfacción sobre la atención prestada en la sala y los diferentes puntos de atención, b. Implementación de estrategias para el fortalecimiento de los canales de atención telefónico y virtual con el fin de garantizar el servicio  y brindar el acceso a los tramites y servicios ofrecidos por la Entidad, así mismo aumentando el número de atenciones respecto a la vigencia anterior, c. Seguimiento y control de indicadores de gestión mensualmente, d. Entrenamientos y cualificación a los servidores de manera constante y periódica, e. Incentivos a los agentes de servicio, así como, retroalimentación de la calidad del servicio, f. Asistencia y participación en ferias de servicio y g. Infraestructura adecuada para la prestación del servicio contando con la señalización de sala principal en lengua de señas, braille, etnia wayu, idioma inglés”.  Al respecto , se aportó un archivo excel, en el que se incluyen treinta y cinco (35) acciones compuestas además por ochenta y cinco (85) actividades,  el mencionado archivo está disponible en los siguientes enlaces, de la Primera y Segunda Líneas de Defensa, respectivamente: https://drive.google.com/drive/u/0/folders/1LRMiDRmrtKy4hcAvhbGuyTaGHb5H3jm6  y https://drive.google.com/drive/u/0/folders/1aVW66g2UoL5EMFaT1jZsvrTPVXYASTsa; no obstante, frente a las acciones y actividades descritas en el archivo mencionado, el proceso no aportó ningún soporte o evidencia que permitiera efectivamente verificar la ejecución y/o implementación de las acciones allí contenidas. Así mismo, teniendo en cuenta que el indicador corresponde a (No. De actividades implementadas del modelo de servicio de la SDA / No. De actividades programadas del modelo de servicio de la SDA conforme al plan de acción para la vigencia 2024) x 100, y dado que la matriz de excel no relaciona registro de porcentajes de avance o ejecución, fechas de inicio o finalización, productos asociados o soportes de las actividades realizadas durante el periodo comprendido entre enero y abril de 2024 no es posible determinar su nivel de avance y ejecución. 
Finalmente, es importante mencionar que respecto a esta actividad desde la vigencia 2022 e incluso en la vigencia 2023, se hizo reiterativa la recomendación de “fortalecer los mecanismos de autocontrol que permitan contar con la evidencia suficiente respecto a la implementación del modelo de servicio al ciudadano para la entidad”, la cual además fue comunicada mediante los radicados 2023IE08129 del 16 de enero de 2023 correspondiente al Seguimiento a las Acciones del Plan Anticorrupción y de Atención al Ciudadano (PAAC) y Mapa de Riesgos Institucional (Corrupción y Gestión) / Tercer Cuatrimestre 2022, y el radicado 2023IE107483 del 15 de mayo de 2023, correspondiente al  Seguimiento a las Acciones de PAAC / Programa de Transparencia y Ética Pública (Componentes, Mapa de Riesgos y Reporte Aplicativo SUIT) / Primer Cuatrimestre 2023. Sin embargo, a la fecha (mayo de 2024), el proceso, continua sin tomar medidas, que permitan determinar el nivel de avance e implementación del Modelo del Servicio al Ciudadano, denotando debilidades de autocontrol frente a las acciones de monitoreo y seguimiento a las recomendaciones comunicadas por esta oficina.</v>
      </c>
      <c r="Q32" s="180">
        <f>+PTEP!W32</f>
        <v>0</v>
      </c>
      <c r="S32" s="380"/>
      <c r="T32" s="94">
        <v>1</v>
      </c>
      <c r="U32" s="180">
        <v>0</v>
      </c>
      <c r="V32" s="302"/>
      <c r="W32" s="303"/>
    </row>
    <row r="33" spans="1:23" ht="216.75" x14ac:dyDescent="0.25">
      <c r="A33" s="338"/>
      <c r="B33" s="338"/>
      <c r="C33" s="105" t="s">
        <v>64</v>
      </c>
      <c r="D33" s="71" t="s">
        <v>67</v>
      </c>
      <c r="E33" s="69" t="s">
        <v>91</v>
      </c>
      <c r="F33" s="70" t="s">
        <v>76</v>
      </c>
      <c r="G33" s="70" t="s">
        <v>78</v>
      </c>
      <c r="H33" s="70" t="s">
        <v>77</v>
      </c>
      <c r="I33" s="70" t="s">
        <v>432</v>
      </c>
      <c r="J33" s="70" t="s">
        <v>289</v>
      </c>
      <c r="K33" s="70" t="s">
        <v>272</v>
      </c>
      <c r="L33" s="94" t="s">
        <v>211</v>
      </c>
      <c r="M33" s="94" t="s">
        <v>211</v>
      </c>
      <c r="N33" s="114" t="s">
        <v>211</v>
      </c>
      <c r="O33" s="178" t="str">
        <f>+PTEP!U33</f>
        <v>Cumplida</v>
      </c>
      <c r="P33" s="179" t="str">
        <f>+PTEP!V33</f>
        <v xml:space="preserve">En atención a la meta e indicador establecidos e identificados como:
Meta: 30 entrenamientos para el personal de servicio al ciudadano y correspondencia.
Indicador: Cumplimiento del número de entrenamientos al personal de servicio a la ciudadanía
Fórmula Indicador: No. de entrenamientos realizados durante la vigencia 2024
De acuerdo con lo reportado por la primera y segunda línea de defensa, para esta actividad, el proceso indicó que realizó “7 entrenamientos periódicos en temas relacionados con la misionalidad de la entidad y temas relacionados con servicio a la ciudadanía, así: Digiturno, socialización del procedimiento "Canales de Atención y Gestión PQRSF", protocolos de atención, normativas”. No obstante, al revisar los soportes aportados, se evidencian 9 soportes relacionados con actividades de capacitación y socialización, correspondientes a los meses de enero, febrero y marzo, reflejando diferencias frente al reporte de la primera línea y segunda línea realizados, así mismo, teniendo en cuenta que se trata de un seguimiento cuatrimestral, no se evidencian soportes frente a las actividades desarrolladas durante el mes de abril.  Teniendo en cuenta que el indicador corresponde a No. de entrenamientos realizados durante la vigencia 2024,  y que la meta corresponde a realizar 30 entrenamientos durante la vigencia, se determina un cumplimiento  para el primer cuatrimestre de 2024, corresponde al  27% . </v>
      </c>
      <c r="Q33" s="180">
        <f>+PTEP!W33</f>
        <v>0.27</v>
      </c>
      <c r="S33" s="380"/>
      <c r="T33" s="94">
        <v>1</v>
      </c>
      <c r="U33" s="180">
        <v>0.27</v>
      </c>
      <c r="V33" s="302"/>
    </row>
    <row r="34" spans="1:23" ht="293.25" x14ac:dyDescent="0.25">
      <c r="A34" s="338"/>
      <c r="B34" s="338"/>
      <c r="C34" s="105" t="s">
        <v>64</v>
      </c>
      <c r="D34" s="68" t="s">
        <v>68</v>
      </c>
      <c r="E34" s="69" t="s">
        <v>92</v>
      </c>
      <c r="F34" s="70" t="s">
        <v>79</v>
      </c>
      <c r="G34" s="70" t="s">
        <v>81</v>
      </c>
      <c r="H34" s="70" t="s">
        <v>80</v>
      </c>
      <c r="I34" s="70" t="s">
        <v>434</v>
      </c>
      <c r="J34" s="70" t="s">
        <v>290</v>
      </c>
      <c r="K34" s="70" t="s">
        <v>272</v>
      </c>
      <c r="L34" s="94" t="s">
        <v>211</v>
      </c>
      <c r="M34" s="94" t="s">
        <v>211</v>
      </c>
      <c r="N34" s="114" t="s">
        <v>211</v>
      </c>
      <c r="O34" s="178" t="str">
        <f>+PTEP!U34</f>
        <v xml:space="preserve">Parcialmente </v>
      </c>
      <c r="P34" s="179" t="str">
        <f>+PTEP!V34</f>
        <v>En atención a la meta e indicador establecidos e identificados como:
Meta: 100% de los PQRSF que ingresan a la entidad con seguimiento semanal.
Un (1) informe mensual de la gestión y a la atención de las PQRSF realizado y publicado. 
Indicador: Porcentaje de PQRSF con seguimiento semestral realizado 
Realización del informe mensual de seguimiento a la atención de PQRSF
Fórmula Indicador: (No. de PQRSF con seguimiento a la oportunidad de respuesta / No. total de PQRSF ingresadas a la entidad) x 100
No. de informes mensuales de seguimiento a la atención de PQRSF, durante la vigencia 2024.
Se observó, la realización del  seguimiento a la oportunidad de las PQRS  que ingresan a través de los diferentes canales de atención de la SDA, y se efectuó un informe de evaluación mensual de la oportunidad de respuesta, teniendo en cuenta los plazos establecidos en la Ley 1755 de 2015, hasta marzo de 2024,  faltando publicar el de abril de 2024, conforme a lo verificado en el enlace https://www.ambientebogota.gov.co/es/web/transparencia/informe-de-pqrs/-/document_library_display/6nLwHuCsY1JF/view/6380600,  así mismo, en el repositorio https://drive.google.com/drive/u/0/folders/1M7za1R-ht_hBBJVsjjhJpIjrVnE7h3hM de DPSIA, sólo se encuentran disponibles los informes de enero y febrero de 2024 y finalmente, en ninguno de los enlaces mencionados, se observaron las alertas necesarias realizadas conforme se señalado en la actividad. Por lo expuesto, dado que sólo se evidenciaron 2 de 4 informes mensuales, se evidencia un cumplimiento parcial del 25%.</v>
      </c>
      <c r="Q34" s="180">
        <f>+PTEP!W34</f>
        <v>0.25</v>
      </c>
      <c r="S34" s="380"/>
      <c r="T34" s="94">
        <v>1</v>
      </c>
      <c r="U34" s="180">
        <v>0.25</v>
      </c>
      <c r="V34" s="302"/>
    </row>
    <row r="35" spans="1:23" ht="178.5" x14ac:dyDescent="0.25">
      <c r="A35" s="338"/>
      <c r="B35" s="338"/>
      <c r="C35" s="105" t="s">
        <v>64</v>
      </c>
      <c r="D35" s="68" t="s">
        <v>69</v>
      </c>
      <c r="E35" s="69" t="s">
        <v>93</v>
      </c>
      <c r="F35" s="70" t="s">
        <v>82</v>
      </c>
      <c r="G35" s="70" t="s">
        <v>486</v>
      </c>
      <c r="H35" s="70" t="s">
        <v>83</v>
      </c>
      <c r="I35" s="70" t="s">
        <v>84</v>
      </c>
      <c r="J35" s="70" t="s">
        <v>291</v>
      </c>
      <c r="K35" s="70" t="s">
        <v>272</v>
      </c>
      <c r="L35" s="94" t="s">
        <v>211</v>
      </c>
      <c r="M35" s="94" t="s">
        <v>211</v>
      </c>
      <c r="N35" s="114" t="s">
        <v>211</v>
      </c>
      <c r="O35" s="178" t="str">
        <f>+PTEP!U35</f>
        <v xml:space="preserve">Parcialmente </v>
      </c>
      <c r="P35" s="179" t="str">
        <f>+PTEP!V35</f>
        <v>En atención a la meta e indicador establecidos e identificados como:
Meta: Mantener un 94% de satisfacción de atención en la sala de Servicio a la Ciudadanía y vía telefónica y presencial, promedio cuatrimestral
Indicador: Porcentaje de satisfacción de atención en la sala de Servicio a la Ciudadanía y vía telefónica de la SDA
Fórmula Indicador: (Sumatoria de los resultados de satisfacción de los usuarios encuestados / No. total de encuestas diligenciadas por los ciudadanos) x 100
Se observó que se midió el porcentaje de satisfacción del servicio prestado por el grupo servicio a la ciudadanía, mediante la aplicación de una encuesta de percepción a  los usuarios atendidos por los canales presencial y telefónico de la SDA, en los meses de enero, febrero y marzo de 2024, faltando la medición del mes de abril de 2024, conforme a los documentos que se encuentran en el siguiente enlace https://drive.google.com/drive/u/0/folders/1L6wA3Ksgecj0E-PrIowvEj2AEp5PSgvs, razón por la cual se evidenció un cumplimiento del 25% para el cuatrimestre.</v>
      </c>
      <c r="Q35" s="180">
        <f>+PTEP!W35</f>
        <v>0.25</v>
      </c>
      <c r="S35" s="380"/>
      <c r="T35" s="94">
        <v>1</v>
      </c>
      <c r="U35" s="180">
        <v>0.25</v>
      </c>
      <c r="V35" s="302"/>
    </row>
    <row r="36" spans="1:23" ht="191.25" x14ac:dyDescent="0.25">
      <c r="A36" s="336"/>
      <c r="B36" s="336"/>
      <c r="C36" s="131" t="s">
        <v>64</v>
      </c>
      <c r="D36" s="132" t="s">
        <v>69</v>
      </c>
      <c r="E36" s="133" t="s">
        <v>94</v>
      </c>
      <c r="F36" s="134" t="s">
        <v>85</v>
      </c>
      <c r="G36" s="134" t="s">
        <v>88</v>
      </c>
      <c r="H36" s="134" t="s">
        <v>86</v>
      </c>
      <c r="I36" s="134" t="s">
        <v>87</v>
      </c>
      <c r="J36" s="134" t="s">
        <v>291</v>
      </c>
      <c r="K36" s="134" t="s">
        <v>272</v>
      </c>
      <c r="L36" s="135" t="s">
        <v>211</v>
      </c>
      <c r="M36" s="135" t="s">
        <v>211</v>
      </c>
      <c r="N36" s="136" t="s">
        <v>211</v>
      </c>
      <c r="O36" s="178" t="str">
        <f>+PTEP!U36</f>
        <v xml:space="preserve">Parcialmente </v>
      </c>
      <c r="P36" s="179" t="str">
        <f>+PTEP!V36</f>
        <v>En atención a la meta e indicador establecidos e identificados como:
Meta: Atender el 100% de las solicitudes reiteradas allegadas al defensor del Ciudadano
Indicador: Porcentaje de atención de las solicitudes reiteradas allegadas al defensor del Ciudadano
Fórmula Indicador: (No. de respuestas atendidas efectivamente por el defensor ciudadano  / No.de solicitudes recibidas por el defensor del ciudadano de la SDA) x 100
Se observó que, se ha dado respuesta oportuna y de fondo a las solicitudes reiteradas o allegadas al Defensor del Ciudadano de la SDA, conforme a los informes de seguimiento de este tema correspondientes a los meses de enero y febrero de 2024, publicados en el enlace: https://drive.google.com/drive/u/0/folders/1Bk2TTeb0ogAfX1Qg8qy3SfP7E9zS50iq.
Teniendo en cuenta que no se aportaron los informes de seguimiento de marzo y abril de 2024, se evidenció un nivel de cumplimiento del 17%. Respecto a los informes aportados, se recomienda incluir un flujo de revisión y aprobación dentro de los mismos, con el fin de determinar que los que se encuentran adjuntos corresponden a documentos finales aprobados por el rol de Defensor del Ciudadano.</v>
      </c>
      <c r="Q36" s="180">
        <f>+PTEP!W36</f>
        <v>0.17</v>
      </c>
      <c r="S36" s="380"/>
      <c r="T36" s="135">
        <v>1</v>
      </c>
      <c r="U36" s="180">
        <v>0.17</v>
      </c>
      <c r="V36" s="302"/>
    </row>
    <row r="37" spans="1:23" ht="382.5" x14ac:dyDescent="0.25">
      <c r="A37" s="338" t="s">
        <v>186</v>
      </c>
      <c r="B37" s="338" t="s">
        <v>187</v>
      </c>
      <c r="C37" s="106" t="s">
        <v>95</v>
      </c>
      <c r="D37" s="74" t="s">
        <v>96</v>
      </c>
      <c r="E37" s="72" t="s">
        <v>116</v>
      </c>
      <c r="F37" s="73" t="s">
        <v>435</v>
      </c>
      <c r="G37" s="73" t="s">
        <v>436</v>
      </c>
      <c r="H37" s="73" t="s">
        <v>437</v>
      </c>
      <c r="I37" s="73" t="s">
        <v>496</v>
      </c>
      <c r="J37" s="73" t="s">
        <v>438</v>
      </c>
      <c r="K37" s="73" t="s">
        <v>272</v>
      </c>
      <c r="L37" s="95" t="s">
        <v>211</v>
      </c>
      <c r="M37" s="95" t="s">
        <v>211</v>
      </c>
      <c r="N37" s="115"/>
      <c r="O37" s="178" t="str">
        <f>+PTEP!U37</f>
        <v xml:space="preserve">Parcialmente </v>
      </c>
      <c r="P37" s="179" t="str">
        <f>+PTEP!V37</f>
        <v xml:space="preserve">En atención a la meta e indicador establecidos e identificados como:
Meta: Una estrategia de racionalización de trámites de la SDA 2024 inscrita en el SUIT.
Indicador: Número de estrategia de racionalización de trámites de la SDA 2024 inscrita en el SUIT.
Fórmula Indicador: (# de estrategia de racionalización de trámites de la SDA 2024 inscrita en el SUIT /1) * 100
Se identificó, que con corte al 5 de abrill de la vigencia 2024, no se encontraba cargada en la página web institucional, la Estrategia de Racionalización de Tramites de la SDA de la vigencia 2024, incumpliento el lineamiento establecido en el documento denominado "Estrategias para la Construcción del Plan Anticorrupción y de atención al ciudadano", que reza: 
...() Formalización de la Estrategia de Racionalización de Trámites
Una vez diseñada la Estrategia en mención, esta deberá publicarse a 31 de enero de cada año en la página web de la entidad, de tal forma que, de una parte, facilite al ciudadano el acceso a los trámites que serán objeto de intervención y, de otra parte, permita a las Oficinas de Control Interno realizar el seguimiento a los resultados logrados en la implementación de las mejoras a los trámites, procesos y procedimientos, en los periodos preestablecidos, esto es, 30 de abril, 31 de agosto y 31 de diciembre...().
Al respecto, se informó por parte del profesional encargado de administrar el SUIT y la estrategia de racionalización en la entidad, que la estrategia, se cargo desde el mes de septiembre de 2023; sin embargo, esta respuesta no subsana el incumplimiento del lineamiento, por tanto, se recomienda fortalecer los esquemas de planeación y  seguimiento respecto a éste tema, tal como lo enunciamos en el seguimiento de SUIT equivalente al III Cuatrimestre de 2024 - Radicado 2024IE11698 del 16 de enero de 2024.
Se observo finalmente, que el documento de Estrategia de Racionalización e Tramites de la vigencia 2024, fue cargado en la pagina web instituconal, en fecha 15 de abril de 2024. 
</v>
      </c>
      <c r="Q37" s="180">
        <f>+PTEP!W37</f>
        <v>0.25</v>
      </c>
      <c r="S37" s="381">
        <f>+AVERAGE(Q37:Q38)</f>
        <v>0.29000000000000004</v>
      </c>
      <c r="T37" s="95">
        <v>1</v>
      </c>
      <c r="U37" s="180">
        <v>0.25</v>
      </c>
      <c r="V37" s="95">
        <f>+T37+T38</f>
        <v>2</v>
      </c>
      <c r="W37" s="304">
        <f>+AVERAGE(U37,U38)</f>
        <v>0.29000000000000004</v>
      </c>
    </row>
    <row r="38" spans="1:23" ht="409.5" x14ac:dyDescent="0.25">
      <c r="A38" s="336"/>
      <c r="B38" s="336"/>
      <c r="C38" s="137" t="s">
        <v>95</v>
      </c>
      <c r="D38" s="138" t="s">
        <v>96</v>
      </c>
      <c r="E38" s="139" t="s">
        <v>247</v>
      </c>
      <c r="F38" s="140" t="s">
        <v>477</v>
      </c>
      <c r="G38" s="141" t="s">
        <v>249</v>
      </c>
      <c r="H38" s="140" t="s">
        <v>250</v>
      </c>
      <c r="I38" s="140" t="s">
        <v>251</v>
      </c>
      <c r="J38" s="140" t="s">
        <v>252</v>
      </c>
      <c r="K38" s="140" t="s">
        <v>471</v>
      </c>
      <c r="L38" s="142"/>
      <c r="M38" s="142" t="s">
        <v>211</v>
      </c>
      <c r="N38" s="143" t="s">
        <v>211</v>
      </c>
      <c r="O38" s="178" t="str">
        <f>+PTEP!U38</f>
        <v>Cumplida</v>
      </c>
      <c r="P38" s="179" t="str">
        <f>+PTEP!V38</f>
        <v xml:space="preserve">En atención a la meta e indicador establecidos e identificados como:
Meta: Dos (2) reportes de seguimiento registrados en el SUIT de la Función Pública.
Indicador: Reportes de seguimiento registrados en el SUIT.
Fórmula Indicador: (# de seguimientos registrados en el SUIT / 2) * 100
la Oficina de Control Interno, dando cumplimiento a la Resolución 455 de 2021 - “Por la cual se establecen lineamientos generales para la autorización de trámites creados por la ley, la modificación de los trámites existentes, el seguimiento a la política de simplificación, racionalización y estandarización de trámites, reglamentada en el Artículo 25 de la Ley 2052 de 2020, adelantó el seguimiento a la “Estrategia de Racionalización de Trámites”, suscrita por SDA en el aplicativo Sistema Único de Información de Trámites - SUIT (Función Pública), correspondiente al primer cuatrimestre de 2024, observando.
	Respecto a la publicación de la “Estrategia de Racionalización SUI”, se reitera, que en la página web institucional, se debe reflejar la trazabilidad de la publicación de la misma  desde el 31 de enero de 2024, con las modificaciones y versionamiento que corresponda; sin embargo, no es visible dicha trazabilidad, por lo que se recomienda fortalecer los controles frente a la oportunidad y validación de la publicación de la “Estrategia de Racionalización”, en concordancia con la publicación del PTEP - PAAC.
	Con relación al documento de Plan de Trabajo General sobre la “Estrategia de Racionalización”, el cual refiere los aspectos comunes de la estrategia, se reitera, tal como se enunció durante la vigencia 2023, la ausencia de evidencia sobre la proyección de fechas de inicio y finalización de las actividades relacionadas con:  i. actualización del trámite racionalizado en SUIT, ii. socialización de la mejora en la SDA y con la ciudadanía, y iii. elaboración de mecanismos de medición de beneficios a la ciudadanía; por tanto, se observaron debilidades en el ejercicio de planeación y documentación del plan de trabajo; al respecto, se recomienda fortalecer los esquemas de planeación, seguimiento y medición frente al cumplimiento de las actividades programadas. 
	Se reitera la ausencia de los “Planes de Trabajo Individuales” de cada tramite inscrito en la “Estrategia de Racionalización”, tal como se define en el aplicativo SUIT, para dar cuenta del cumplimiento y avance de la mejora a implementar; por lo que, se recomienda fortalecer el ejercicio de racionalización de tramites, en términos de planeación, e   implementación y registro de métodos para monitorear, hacer seguimiento y controlar las fases, actividades, tiempos y recursos disponibles para realizar las mejoras definidas en cada tramite.  </v>
      </c>
      <c r="Q38" s="180">
        <f>+PTEP!W38</f>
        <v>0.33</v>
      </c>
      <c r="S38" s="381"/>
      <c r="T38" s="142">
        <v>1</v>
      </c>
      <c r="U38" s="180">
        <v>0.33</v>
      </c>
      <c r="V38" s="302"/>
    </row>
    <row r="39" spans="1:23" ht="408" x14ac:dyDescent="0.25">
      <c r="A39" s="338" t="s">
        <v>189</v>
      </c>
      <c r="B39" s="338" t="s">
        <v>190</v>
      </c>
      <c r="C39" s="107" t="s">
        <v>97</v>
      </c>
      <c r="D39" s="75" t="s">
        <v>118</v>
      </c>
      <c r="E39" s="76" t="s">
        <v>117</v>
      </c>
      <c r="F39" s="77" t="s">
        <v>516</v>
      </c>
      <c r="G39" s="77" t="s">
        <v>517</v>
      </c>
      <c r="H39" s="77" t="s">
        <v>518</v>
      </c>
      <c r="I39" s="77" t="s">
        <v>526</v>
      </c>
      <c r="J39" s="77" t="s">
        <v>292</v>
      </c>
      <c r="K39" s="77" t="s">
        <v>202</v>
      </c>
      <c r="L39" s="96"/>
      <c r="M39" s="96" t="s">
        <v>211</v>
      </c>
      <c r="N39" s="116" t="s">
        <v>211</v>
      </c>
      <c r="O39" s="178" t="str">
        <f>+PTEP!U39</f>
        <v>No Programada en el Periodo</v>
      </c>
      <c r="P39" s="179" t="str">
        <f>+PTEP!V39</f>
        <v>En atención a la meta e indicador establecidos e identificados como:
Meta: Mantener actualizado el 100% de la información disponible en la plataforma de Datos Abiertos Bogotá, asegurándose de que cada conjunto de datos se encuentre en su última versión
Indicador: Porcentaje de objetos geográficos  actualizados en su última versión que ofrece la SDA en la plataforma Distrital.
Fórmula Indicador: (Número de objetos geográficos en su última versión / 54 Objetos geográfico totales)*100
La actividad no está programada para realizar en este cuatrimestre, sino en el segundo y tercer cuatrimestre de la vigencia 2024, no obstante, se informó por la Primera Linea de Defensa que "Se realizó mantenimiento y actualización de 7 objetos geográficos en datos abiertos en la plataforma distrital "Datos abiertos Bogotá" https://datosabiertos.bogota.gov.co/ y reportó un avance del 13%.
Se realizó parte de la actividad de: "Realizar mantenimiento y actualización de los datos abiertos en la plataforma distrital "Datos abiertos Bogotá" https://datosabiertos.bogota.gov.co/"
En el siguiente enlace: https://drive.google.com/drive/u/0/folders/1gs_i-F9EbBHd_YcqcMn8wXgqJrsO1w6m, se aportó como evidencia lo siguiente: 1. Un reporte de Datos Abiertos Bogotá_ Primer cuatrenio 2024 y 2.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el avance de la actividad es del 13%. Se recomienda, estudiar la posibilidad de fusionar esta actividad con la 5.2.2, por su similitud.</v>
      </c>
      <c r="Q39" s="180">
        <f>+PTEP!W39</f>
        <v>0.13</v>
      </c>
      <c r="S39" s="382">
        <f>+AVERAGE(Q39:Q42)</f>
        <v>0.2525</v>
      </c>
      <c r="T39" s="96"/>
      <c r="U39" s="180">
        <v>0.13</v>
      </c>
      <c r="V39" s="96">
        <f>+T40</f>
        <v>1</v>
      </c>
      <c r="W39" s="304">
        <f>+U40</f>
        <v>0.25</v>
      </c>
    </row>
    <row r="40" spans="1:23" ht="409.5" x14ac:dyDescent="0.25">
      <c r="A40" s="338"/>
      <c r="B40" s="338"/>
      <c r="C40" s="107" t="s">
        <v>97</v>
      </c>
      <c r="D40" s="75" t="s">
        <v>317</v>
      </c>
      <c r="E40" s="76" t="s">
        <v>119</v>
      </c>
      <c r="F40" s="77" t="s">
        <v>478</v>
      </c>
      <c r="G40" s="77" t="s">
        <v>479</v>
      </c>
      <c r="H40" s="77" t="s">
        <v>480</v>
      </c>
      <c r="I40" s="77" t="s">
        <v>481</v>
      </c>
      <c r="J40" s="77" t="s">
        <v>280</v>
      </c>
      <c r="K40" s="77" t="s">
        <v>279</v>
      </c>
      <c r="L40" s="96" t="s">
        <v>211</v>
      </c>
      <c r="M40" s="96" t="s">
        <v>211</v>
      </c>
      <c r="N40" s="116" t="s">
        <v>211</v>
      </c>
      <c r="O40" s="178" t="str">
        <f>+PTEP!U40</f>
        <v xml:space="preserve">Parcialmente </v>
      </c>
      <c r="P40" s="179" t="str">
        <f>+PTEP!V40</f>
        <v>En atención a la meta e indicador establecidos e identificados como:
Meta: Doce (12) seguimientos de cumplimiento de línea de comunicación externa del plan de comunicaciones de la vigencia 2024 realizados
Indicador: Seguimiento al cumplimiento de línea de comunicación externa del plan de comunicaciones de la vigencia 2024
Fórmula Indicador: No. de seguimientos al cumplimiento de línea de comunicación externa del plan de comunicaciones de la vigencia 2024
Se informó, en resumen, por la Primera Linea de Defensa que "Se reporta enero, febrero, marzo y que el reporte de abril se hará en el próximo informe, debido a que el corte es a 30 de abril de 2024 y comunicó el total de las actividades realizadas en cada linea de comunicación: 1.  Organizacional e interna: Carteleras digitales, Correo institucional y Fondos de pantalla y  2. Externa e informativa: Comunicados de prensa y notas, Convocatoria a medios, Redes Sociales, Página Web, Piezas gráficas, Material audiovisual, Campañas, eventos y celebraciones.
Se reportó  el avance del 25 %
Se realizó parte de la actividad  de "Entregar información sobre la gestión institucional en lenguaje claro, a través de los canales de comunicación externa, conforme al plan de comunicaciones de la SDA para la vigencia 2024 y las politicas de operación del procedimiento interno del proceso de comunicaciones".
En el siguiente enlace: https://drive.google.com/drive/u/0/folders/1E0rAb_8mpx29299Wmj1QSPnkvhT_CxgA, se aportó como evidencia, lo siguiente:  el reporte de enero, febrero y marzo de 2024, del plan de comunicaciones de 2024
Por lo anterior, el avance de la actividad es del  25%, debido a que no se reportó el mes de abril de 2024, ni el plan de comunicaciones de la entidad de la vigencia 2024.
Se recomienda: 
1.  Realizar el  reporte del último mes del cuatrimestre  y entregarlo con corte al último dia posible de ese mes. Esto aumentará el índice de cumplimiento de la actividad y permitirá una mejor evaluación de los resultados obtenidos. 
2. Aportar como evidencia el Plan de Comunicaciones de la SDA de la vigencia 2024, para facilitar el seguimiento por la Segunda y Tercera Lineas de Defensa</v>
      </c>
      <c r="Q40" s="180">
        <f>+PTEP!W40</f>
        <v>0.25</v>
      </c>
      <c r="S40" s="382"/>
      <c r="T40" s="96">
        <v>1</v>
      </c>
      <c r="U40" s="180">
        <v>0.25</v>
      </c>
      <c r="V40" s="302"/>
    </row>
    <row r="41" spans="1:23" ht="408" x14ac:dyDescent="0.25">
      <c r="A41" s="338"/>
      <c r="B41" s="338"/>
      <c r="C41" s="107" t="s">
        <v>97</v>
      </c>
      <c r="D41" s="75" t="s">
        <v>317</v>
      </c>
      <c r="E41" s="76" t="s">
        <v>523</v>
      </c>
      <c r="F41" s="77" t="s">
        <v>519</v>
      </c>
      <c r="G41" s="77" t="s">
        <v>520</v>
      </c>
      <c r="H41" s="77" t="s">
        <v>521</v>
      </c>
      <c r="I41" s="77" t="s">
        <v>527</v>
      </c>
      <c r="J41" s="77" t="s">
        <v>522</v>
      </c>
      <c r="K41" s="77" t="s">
        <v>202</v>
      </c>
      <c r="L41" s="96"/>
      <c r="M41" s="96" t="s">
        <v>211</v>
      </c>
      <c r="N41" s="116" t="s">
        <v>211</v>
      </c>
      <c r="O41" s="178" t="str">
        <f>+PTEP!U41</f>
        <v>No Programada en el Periodo</v>
      </c>
      <c r="P41" s="179" t="str">
        <f>+PTEP!V41</f>
        <v>En atención a la meta e indicador establecidos e identificados como:
Meta: Publicar 8 nuevos objetos geográficos al conjunto de datos de la SDA publicados en la plataforma de Datos Abiertos Bogotá.
Indicador: Porcentaje de objetos geográficos  publicados como nuevo en las plataformas de IDECA
Fórmula Indicador: (Número de objetos geográficos publicados como nuevos/ 8)*100
La actividad no está programada para realizar en este cuatrimestre, no obstante, se informó por la Primera Linea de Defensa que "3 nuevos objetos geográficos entre febrero y marzo 2024" y "Reunión con el equipo técnico de Ideca para socilizar la propuesta del plan de trabajo del 2024"
Se reportó  el avance del 38 %.
Se realizó parte de la actividad de "Fortalecer la base de datos geoespaciales en los portales de IDECA mediante la publicación regular de nuevos objetos geográficos".
En el siguiente enlace: https://drive.google.com/drive/u/0/folders/1gs_i-F9EbBHd_YcqcMn8wXgqJrsO1w6m, se aportó como evidencia: Pantallazo de página de datos abiertos bogotá y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teniendo en cuenta que se han completado 3 de los 8 objetos geográficos programados para el año. Esto significa que cada objeto geográfico representa un valor porcentual del 12.5%, el avance de la actividad es del 38%
Se recomienda estudiar la posibilidad de fusionar esta actividad con la 5.1.1, por su similitud.</v>
      </c>
      <c r="Q41" s="180">
        <f>+PTEP!W41</f>
        <v>0.38</v>
      </c>
      <c r="S41" s="382"/>
      <c r="T41" s="96"/>
      <c r="U41" s="180">
        <v>0.38</v>
      </c>
      <c r="V41" s="302"/>
    </row>
    <row r="42" spans="1:23" ht="409.5" x14ac:dyDescent="0.25">
      <c r="A42" s="338"/>
      <c r="B42" s="338"/>
      <c r="C42" s="107" t="s">
        <v>97</v>
      </c>
      <c r="D42" s="75" t="s">
        <v>316</v>
      </c>
      <c r="E42" s="76" t="s">
        <v>319</v>
      </c>
      <c r="F42" s="77" t="s">
        <v>524</v>
      </c>
      <c r="G42" s="77" t="s">
        <v>525</v>
      </c>
      <c r="H42" s="77" t="s">
        <v>538</v>
      </c>
      <c r="I42" s="77" t="s">
        <v>537</v>
      </c>
      <c r="J42" s="77" t="s">
        <v>292</v>
      </c>
      <c r="K42" s="77" t="s">
        <v>202</v>
      </c>
      <c r="L42" s="96"/>
      <c r="M42" s="96" t="s">
        <v>211</v>
      </c>
      <c r="N42" s="116" t="s">
        <v>211</v>
      </c>
      <c r="O42" s="178" t="str">
        <f>+PTEP!U42</f>
        <v>No Programada en el Periodo</v>
      </c>
      <c r="P42" s="179" t="str">
        <f>+PTEP!V42</f>
        <v>En atención a la meta e indicador establecidos e identificados como:
Meta: 4 revisiones bimensuales de los servicios web geográficos en la plataforma de Datos Abiertos Bogotá para identificar posibles problemas, optimizar el rendimiento y garantizar la accesibilidad y calidad de los datos geográficos.
Indicador: Porcentaje de revisiones de los servicios web geográficos optimizados y sin interrupciones después de cada revisión bimensual.
Fórmula Indicador: (No. de revisiones de los servicios web geográficos en la plataforma de Datos Abiertos Bogotá realizadas / 4 reuniones bimensuales)*100
La actividad no está programada para realizar en este cuatrimestre, no obstante, se informó por la Primera Linea de Defensa que "Se realizó una revisión bimensual  de los servicios web geográficos en la plataforma de Datos Abiertos Bogotá para identificar posibles problemas, optimizar el rendimiento y garantizar la accesibilidad y calidad de los datos geográficos, en la plataforma de Datos Abiertos Bogotá, mediante reunión con el equipo técnico".
Se reportó  el avance del 25 %
Se efectuó parte de la actividad de "Realizar revisiones bimensuales  de los servicios web geográficos en la plataforma de Datos Abiertos Bogotá para identificar posibles problemas, optimizar el rendimiento y garantizar la accesibilidad y calidad de los datos geográficos, en la plataforma de Datos Abiertos Bogotá".
En el siguiente enlace: https://drive.google.com/drive/u/0/folders/1gs_i-F9EbBHd_YcqcMn8wXgqJrsO1w6m, se aportó como evidencia: Pantallazo página de datos abiertos bogotá y un acta de reunión de la Dirección de Planeación y Sistemas de Información Ambiental-DPSIA, del 8 de febrero de 2024, cuyo objeto fue "Llevar a cabo el primer encuentro entre los equipos técnicos de la Infraestructura de Datos Espaciales (Ideca) y el equipo perteneciente a la Dirección de Planeación y Sistemas de Información Ambiental de la Secretaría Distrital de Ambiente (SDA)", en la que consta en resumen que  "La reunión comenzó con la contextualización en relación a los últimos objetos geográficos actualizados en el mes de enero, los cuales fueron aprobados por el equipo de Ideca a través del comunicado recibido el 29 de enero del 2024 vía correo electrónico. Estos objetos geográficos corresponden a los siguiente: a. PM10 Promedio anual, b. PM2.5 Promedio anual, c. Sistema Hídrico. Decreto 555 de 2021. d. Gestores de residuos de demolición y construcción, e. Vallas tubulares comerciales y f. Negocios Verdes"
Por lo anterior, el avance de la actividad es del 25% porque en la meta están planeadas cuatro reuniones en el año y de ellas se ha realizado una.
Se recomienda ajustar el verbo rector de la actividad, de la meta, del nombre del indicador, y de la fórmula del indicador, a reuniones bimestrales, debido a que es la intención de la Dirección de Planeación y Sistemas de Información Ambiental, teniendo en cuenta que bimestral es cada dos meses y bimensual, es dos veces al mes. Igualmente,  estudiar la posibilidad de ajustar la meta, debido a que serían 6 reuniones bimestrales al año.</v>
      </c>
      <c r="Q42" s="180">
        <f>+PTEP!W42</f>
        <v>0.25</v>
      </c>
      <c r="S42" s="382"/>
      <c r="T42" s="96"/>
      <c r="U42" s="180">
        <v>0.25</v>
      </c>
      <c r="V42" s="302"/>
    </row>
    <row r="43" spans="1:23" ht="409.5" x14ac:dyDescent="0.25">
      <c r="A43" s="338"/>
      <c r="B43" s="338"/>
      <c r="C43" s="108" t="s">
        <v>98</v>
      </c>
      <c r="D43" s="78" t="s">
        <v>99</v>
      </c>
      <c r="E43" s="80" t="s">
        <v>120</v>
      </c>
      <c r="F43" s="80" t="s">
        <v>376</v>
      </c>
      <c r="G43" s="80" t="s">
        <v>429</v>
      </c>
      <c r="H43" s="80" t="s">
        <v>377</v>
      </c>
      <c r="I43" s="80" t="s">
        <v>378</v>
      </c>
      <c r="J43" s="80" t="s">
        <v>379</v>
      </c>
      <c r="K43" s="80" t="s">
        <v>380</v>
      </c>
      <c r="L43" s="80" t="s">
        <v>211</v>
      </c>
      <c r="M43" s="80" t="s">
        <v>211</v>
      </c>
      <c r="N43" s="118" t="s">
        <v>211</v>
      </c>
      <c r="O43" s="178" t="str">
        <f>+PTEP!U43</f>
        <v xml:space="preserve">Parcialmente </v>
      </c>
      <c r="P43" s="179" t="str">
        <f>+PTEP!V43</f>
        <v>En atención a la meta e indicador establecidos e identificados como:
Meta: 100% de ejecución de los espacios y escenarios de participación programados en el 2024
Indicador: Porcentaje de ejecución de los escenarios y espacios de participación.
Fórmula Indicador: (No. de espacios de participación ejecutados / No. de espacios de participación programados) x 100
Se informó por la Primera Linea de Defensa que "Durante el primer trimestre del 2024 se llevó a cabo 43 sesiones de las Comisiones Ambientales Locales -CAL en las 20 localidades del D.C. y 8 sesiones del Consejo Consultivo de Ambiente (incluyendo sesiones de las mesas que lo conforman). De esta forma, se desarrollaron las actividades propias de la función de la Secretaría Técnica de las Comisiones Ambientales Locales (CAL) para la planificación de los cronogramas y planes de acción anual para la gestión, transformación y atención de las Situaciones Ambientales Conflictivas, articuladas al plan de acción de los Consejos Locales de Gobierno, el Plan Ambiental Local y demás espacios e instancias de la gestión ambiental local, para su implementación interinstitucional en las localidades". Se reportó  el avance del  100%
Se efectuó parte de la actividad que es "Promover los escenarios y espacios de participación ciudadana con énfasis ambiental en las 20 localidades del Distrito Capital que incluya la aplicación del enfoque diferencial, territorial y de derechos". 
En los siguiente enlaces: https://drive.google.com/drive/folders/1om8vb_gzw4Ksi4T4lH41lIlaX794n4DU y https://drive.google.com/drive/folders/1XBAWRPaaqiT1adiaNnZ4gdwrCKMdX_rK  y https://drive.google.com/drive/u/0/folders/164qSD8rggyA08wDIhTw7PSdfgJWlIaWH, se aportó como evidencia: actas y relaciones de asistencia correspondientes a los tres primeros meses de 2024 en algunas de las 20 localidades y en algunas, para algunos de esos meses. Sin embargo, no se ha registrado ninguna información para el mes de abril de 2024. Además, se observa la ausencia de información en las localidades de Fontibón, Mártirez, Puente Aranda, Candelaria, Rafael Uribe y Sumapaz. Asimismo, la carpeta del Consejo Consultivo tampoco contiene datos; dentro de esta carpeta se incluyen seis subcarpetas denominadas "Mesa Arbolado", "Mesa Consejo Consultivo", "Mesa Educación Ambiental", "Mesa Humedales", "Mesa PYBA" y "Mesa Salud Ambiental", ninguna de las cuales contiene información
Por lo anterior, teniendo en cuenta que la actividad está programada a realizar en los 3 cuatrimestres, el avance de la actividad es del 25%  debido a que no se demostró que se realizaron  actividades en abril de 2024. De enero a marzo se demostró la realización de actividades en 14 localidades, faltando en 6 localidades. Tampoco se demostró la realización de actividades en el Consejo Consultivo. 
Se recomienda: 1.  Seguir fomentando los espacios de participación ciudadana con un enfoque ambiental, haciendo hincapié en la aplicación de criterios diferenciales, territoriales y de derechos en las 20 localidades del Distrito Capital. 2. Proporcionar las pruebas correspondientes del cuatrimestre en las 20 localidades, así como de las sesiones del consejo consultivo llevadas a cabo.</v>
      </c>
      <c r="Q43" s="180" t="str">
        <f>+PTEP!W43</f>
        <v>25.%</v>
      </c>
      <c r="S43" s="383">
        <f>+AVERAGE(Q43:Q45)</f>
        <v>0.33</v>
      </c>
      <c r="T43" s="80">
        <v>1</v>
      </c>
      <c r="U43" s="180" t="s">
        <v>1876</v>
      </c>
      <c r="V43" s="80">
        <f>+T43+T45</f>
        <v>2</v>
      </c>
      <c r="W43" s="303">
        <f>+AVERAGE(U43,U45)</f>
        <v>0.33</v>
      </c>
    </row>
    <row r="44" spans="1:23" ht="408" x14ac:dyDescent="0.25">
      <c r="A44" s="338"/>
      <c r="B44" s="338"/>
      <c r="C44" s="108" t="s">
        <v>98</v>
      </c>
      <c r="D44" s="78" t="s">
        <v>100</v>
      </c>
      <c r="E44" s="79" t="s">
        <v>121</v>
      </c>
      <c r="F44" s="80" t="s">
        <v>419</v>
      </c>
      <c r="G44" s="80" t="s">
        <v>420</v>
      </c>
      <c r="H44" s="80" t="s">
        <v>421</v>
      </c>
      <c r="I44" s="80" t="s">
        <v>422</v>
      </c>
      <c r="J44" s="80" t="s">
        <v>423</v>
      </c>
      <c r="K44" s="80" t="s">
        <v>424</v>
      </c>
      <c r="L44" s="102"/>
      <c r="M44" s="102" t="s">
        <v>211</v>
      </c>
      <c r="N44" s="117" t="s">
        <v>211</v>
      </c>
      <c r="O44" s="178" t="str">
        <f>+PTEP!U44</f>
        <v>No Programada en el Periodo</v>
      </c>
      <c r="P44" s="179" t="str">
        <f>+PTEP!V44</f>
        <v>En atención a la meta e indicador establecidos e identificados como:
Meta: Una (1) mapa de conocimiento
Indicador: % de avances en la elaboración del mapa de conocimiento
Fórmula Indicador: 1 mapa del conocimiento aprobado
La actividad no está programada para realizar en este cuatrimestre, no obstante, se informó por la Primera Linea de Defensa que "Desde la DGC se programó reunión el 21 de marzo con los enlaces de las áreas misionales con el fin de socializar los formatos asociados al Procedimiento PA01-PR53 Implementación de mapas de conocimiento institucional, con las siguientes dependencias: 1.Proceso Participación y educación ambiental, 2.Proceso Planeación ambiental y 3.Proceso Gestión ambiental y Desarrollo rural. Por lo anterior, se explicó el diligenciamiento de los formatos y se establecieron las fechas de entrega de la información:1.PA01-PR52-F1 Inventario de Conocimiento Tácito. 2.PA01-PR53-F2 Inventario de conocimiento explícito, 3. PA01-PR53-F3 Tablero de acciones para mitigar la fuga de conocimiento. Reunión con Personería Distrital el 5 de abril quien dio lineamientos para revisar actividades a programar y avanzar con la construcción del mapa de conocimiento, se propuso agendar una sesión con los enlaces de Gestión del conocimiento y la innovación para motivarlos frente al compromiso y apoyo requerido para construir de manera articulada el mapa de conocimiento".  Se reportó  el avance del 33 %
Se efectuó parte de la actividad que es "Diseñar el Mapa de Conocimiento de la SDA conforme al procedimiento". 
En el siguiente enlace: https://drive.google.com/drive/u/0/folders/1smuQoBiER0Xgmo2-1iYqqC_R-fYjgYVS, se aportó como evidencia, dos correos institucionales de invitación para la implementación: Del 18 de marzo de 2024 para el 21 de marzo de 2024 y del 5 de abril de 2024, para el mismo día, una presentación de la socialización y un soporte del avance . 
Por lo anterior, el avance de la actividad es del 33%
Se recomienda, continuar con la actividad de Diseñar el Mapa de Conocimiento de la SDA conforme al procedimiento de la Gestión del Talento Humano, como mecanismo que permita conservar la información relevante para la misión institucional.</v>
      </c>
      <c r="Q44" s="180">
        <f>+PTEP!W44</f>
        <v>0.33</v>
      </c>
      <c r="S44" s="383"/>
      <c r="T44" s="102"/>
      <c r="U44" s="180">
        <v>0.33</v>
      </c>
      <c r="V44" s="302"/>
    </row>
    <row r="45" spans="1:23" ht="357" x14ac:dyDescent="0.25">
      <c r="A45" s="336"/>
      <c r="B45" s="336"/>
      <c r="C45" s="144" t="s">
        <v>98</v>
      </c>
      <c r="D45" s="145" t="s">
        <v>101</v>
      </c>
      <c r="E45" s="146" t="s">
        <v>122</v>
      </c>
      <c r="F45" s="147" t="s">
        <v>425</v>
      </c>
      <c r="G45" s="147" t="s">
        <v>259</v>
      </c>
      <c r="H45" s="147" t="s">
        <v>260</v>
      </c>
      <c r="I45" s="147" t="s">
        <v>261</v>
      </c>
      <c r="J45" s="147" t="s">
        <v>262</v>
      </c>
      <c r="K45" s="147" t="s">
        <v>263</v>
      </c>
      <c r="L45" s="148" t="s">
        <v>211</v>
      </c>
      <c r="M45" s="148" t="s">
        <v>211</v>
      </c>
      <c r="N45" s="149" t="s">
        <v>211</v>
      </c>
      <c r="O45" s="178" t="str">
        <f>+PTEP!U45</f>
        <v>Cumplida</v>
      </c>
      <c r="P45" s="179" t="str">
        <f>+PTEP!V45</f>
        <v>En atención a la meta e indicador establecidos e identificados como:
Meta: Entidad integrada en una (1) red de conocimiento e intercambio de experiencias
Indicador: % de avances en la gestión de integración en la red  
Fórmula Indicador: Entidad vinculada formalmente en una red de conocimiento e intercambio de experiencias
Se informó por la Primera Linea de Defensa que "Con el fin de continuar con la participación en la red de conocimiento e intercambio de experiencias en materia de gestión del conocimiento e innovación o transparencia y ética pública la DGC asistió al Taller de la Veeduría Distrital “Taller básico de Innovación Pública” el día 10 de abril., en la cual se intercambió avances de la política en las diferentes entidades del Distrito. De otra parte, se ingresó en la red de innovación a nivel Latinoamérica GovTech Latinoamérica, en la cual se publican temas de innovación, charlas, talleres, concursos, desde la vigencia pasada se hace parte de la red de Gestión del conocimiento y la innovación “Comunidad práctica de la Secretaría General
Se reportó  el avance del 33.33 %
Se efectuó parte de la actividad que es "Continuar con la participación en la red de conocimiento e intercambio de experiencias en materia de gestión del conocimiento e innovación o transparencia y ética pública".
En el siguiente enlace: https://drive.google.com/drive/u/0/folders/1VOpWKzSCbbumRw6GoBhnu8gn3UrD_NIT, se aportó como evidencia, tres archivos que demuestran que se asistió al Taller de la Veeduría Distrital “Curso básico de Innovación Pública” el día 10 de abril.
Por lo anterior, el avance de la actividad es del 33 %.
Se recomienda continuar participando en la red de conocimiento e intercambio de experiencias en materia de gestión del conocimiento e innovación o transparencia y ética pública</v>
      </c>
      <c r="Q45" s="180">
        <f>+PTEP!W45</f>
        <v>0.33</v>
      </c>
      <c r="S45" s="383"/>
      <c r="T45" s="148">
        <v>1</v>
      </c>
      <c r="U45" s="180">
        <v>0.33</v>
      </c>
      <c r="V45" s="302"/>
    </row>
    <row r="46" spans="1:23" ht="204" x14ac:dyDescent="0.25">
      <c r="A46" s="338" t="s">
        <v>106</v>
      </c>
      <c r="B46" s="338" t="s">
        <v>107</v>
      </c>
      <c r="C46" s="109" t="s">
        <v>102</v>
      </c>
      <c r="D46" s="84" t="s">
        <v>108</v>
      </c>
      <c r="E46" s="82" t="s">
        <v>123</v>
      </c>
      <c r="F46" s="83" t="s">
        <v>387</v>
      </c>
      <c r="G46" s="83" t="s">
        <v>388</v>
      </c>
      <c r="H46" s="83" t="s">
        <v>389</v>
      </c>
      <c r="I46" s="83" t="s">
        <v>390</v>
      </c>
      <c r="J46" s="83" t="s">
        <v>391</v>
      </c>
      <c r="K46" s="83" t="s">
        <v>301</v>
      </c>
      <c r="L46" s="85" t="s">
        <v>211</v>
      </c>
      <c r="M46" s="85"/>
      <c r="N46" s="119"/>
      <c r="O46" s="178" t="str">
        <f>+PTEP!U46</f>
        <v>Cumplida</v>
      </c>
      <c r="P46" s="179" t="str">
        <f>+PTEP!V46</f>
        <v>En atención a la meta e indicador establecidos e identificados como:
Meta: Un Plan de acción del  programa de gestión de integridad formulado y aprobado para la vigencia 2024
Indicador: Porcentaje de formulación y aprobación  del plan de acción del programa de gestión de integridad 2024
Fórmula Indicador: No. De plan de acción del programa de gestión de Integridad SDA 2024 formulado y aprobado. 
La actividad planificada se encuentra cumplida conforme con la planificación del I cuatrimestre. La revisión  de las evidencias aportadas da cuenta de la formulación de Plan de acción accíón, su aprobación en el Comité de Desempeño Institucional; no obstante, la ruta especificada en el reporte se encuentra "rota". Se da por cumplida la actividad porqué se pudo verificar que la información si se encuentra publicada en la página de la SDA. Se recomienda hacer la corrección de la ruta.</v>
      </c>
      <c r="Q46" s="180">
        <f>+PTEP!W46</f>
        <v>1</v>
      </c>
      <c r="S46" s="384">
        <f>+AVERAGE(Q46:Q52)</f>
        <v>0.21428571428571425</v>
      </c>
      <c r="T46" s="85">
        <v>1</v>
      </c>
      <c r="U46" s="180">
        <v>1</v>
      </c>
      <c r="V46" s="85">
        <f>+T46+T47+T49+T51</f>
        <v>4</v>
      </c>
      <c r="W46" s="304">
        <f>+AVERAGE(U46,U47,U49,U51)</f>
        <v>0.28749999999999998</v>
      </c>
    </row>
    <row r="47" spans="1:23" ht="331.5" x14ac:dyDescent="0.25">
      <c r="A47" s="338"/>
      <c r="B47" s="338"/>
      <c r="C47" s="109" t="s">
        <v>102</v>
      </c>
      <c r="D47" s="81" t="s">
        <v>108</v>
      </c>
      <c r="E47" s="82" t="s">
        <v>124</v>
      </c>
      <c r="F47" s="83" t="s">
        <v>392</v>
      </c>
      <c r="G47" s="83" t="s">
        <v>393</v>
      </c>
      <c r="H47" s="83" t="s">
        <v>109</v>
      </c>
      <c r="I47" s="83" t="s">
        <v>497</v>
      </c>
      <c r="J47" s="83" t="s">
        <v>303</v>
      </c>
      <c r="K47" s="83" t="s">
        <v>412</v>
      </c>
      <c r="L47" s="85" t="s">
        <v>211</v>
      </c>
      <c r="M47" s="85" t="s">
        <v>211</v>
      </c>
      <c r="N47" s="119" t="s">
        <v>211</v>
      </c>
      <c r="O47" s="178" t="str">
        <f>+PTEP!U47</f>
        <v xml:space="preserve">Parcialmente </v>
      </c>
      <c r="P47" s="179" t="str">
        <f>+PTEP!V47</f>
        <v>En atención a la meta e indicador establecidos e identificados como:
Meta: Ejecución del 100% de las acciones programadas en el Plan de acción  del programa de gestión de integridad vigencia 2024
Indicador: Porcentaje de ejecución del Plan de gestión de Integridad
Fórmula Indicador: (No. de actividades ejecutadas en la vigencia / No.total de actividades programadas en el Plan de acción de gestión de Integridad 2024) x 100. 
El plan de acción del programa de gestión de integridad contiene 11 acciones para el año 2024. No se detalla las fechas del año en que deberían cumplirse. La primera y la segunda línea afirman que las actividades 1 " Diseñar la estrategia de comunicación y piezas divulgativas de los valores de integridad." y 4 "Evaluación de la gestión de integridad 2023" se encuentran cumplidas en su totalidad. Ahora bien, luego de revisar los soportes de la evidencia que la actividad No 4, se encuentra cumplida como se acredita con el documento "Evaluación de la Gestión Integridad 2023". De la actividad No 1 no se aporta evidencia. Igualmente, señaló la primera línea que las actividades No 5."Articulación de la gestión de Integridad con el Plan Anticorrupción de la SDA y otros instrumentos de gestión". y la actividad No 6. "Articulación institucional e interinstucional para el desarrollo de iniciativas asociadas a la gestión de integridad." tienen un avance de 33%. Al revisar la evidencia que soporta el avance reportado, se advierte la existencia de algunos documentos (planes de trabajo y autodiagnósticos) para la implementación de la política antisoborno y de conflicto de interés además de un autodiagnóstico sobre el código de integridad. Las actividades acreditadas si bien demuestran algunos avances en la articulación del plan anticorrupción y la gestión  de integridad con otros instrumentos de gestión, resulta muy complejo asignar un valoración al porcentaje de avance entre otras cosas porque la redacción  de la actividad fue profundamente "abierta". En ese orden de ideas, entendiendo que a la fecha solo una actividad se encuentra cumplida y que son 11 actividades que deben desarrollarse durante el año, se dará un avance de 15 %</v>
      </c>
      <c r="Q47" s="180">
        <f>+PTEP!W47</f>
        <v>0.15</v>
      </c>
      <c r="S47" s="384"/>
      <c r="T47" s="85">
        <v>1</v>
      </c>
      <c r="U47" s="180">
        <v>0.15</v>
      </c>
      <c r="V47" s="302"/>
    </row>
    <row r="48" spans="1:23" ht="96" x14ac:dyDescent="0.25">
      <c r="A48" s="338"/>
      <c r="B48" s="338"/>
      <c r="C48" s="109" t="s">
        <v>102</v>
      </c>
      <c r="D48" s="81" t="s">
        <v>108</v>
      </c>
      <c r="E48" s="82" t="s">
        <v>305</v>
      </c>
      <c r="F48" s="83" t="s">
        <v>394</v>
      </c>
      <c r="G48" s="83" t="s">
        <v>395</v>
      </c>
      <c r="H48" s="83" t="s">
        <v>396</v>
      </c>
      <c r="I48" s="83" t="s">
        <v>397</v>
      </c>
      <c r="J48" s="83" t="s">
        <v>398</v>
      </c>
      <c r="K48" s="83" t="s">
        <v>306</v>
      </c>
      <c r="L48" s="85"/>
      <c r="M48" s="85"/>
      <c r="N48" s="119" t="s">
        <v>211</v>
      </c>
      <c r="O48" s="178" t="str">
        <f>+PTEP!U48</f>
        <v>No Programada en el Periodo</v>
      </c>
      <c r="P48" s="179" t="str">
        <f>+PTEP!V48</f>
        <v>En atención a la meta e indicador establecidos e identificados como:
Meta: Un (1) informe de resultados de la gestión de Integridad del 2024 elaborado, y presentado.
Indicador: Realización del informe de resultados de la gestión de Integridad 2024
Fórmula Indicador: No. de informes de resultados de la gestión de integridad elaborados y presentado. No aplica para el cuatrimestre</v>
      </c>
      <c r="Q48" s="180">
        <f>+PTEP!W48</f>
        <v>0</v>
      </c>
      <c r="S48" s="384"/>
      <c r="T48" s="85"/>
      <c r="U48" s="180"/>
      <c r="V48" s="302"/>
    </row>
    <row r="49" spans="1:23" ht="144" x14ac:dyDescent="0.25">
      <c r="A49" s="338"/>
      <c r="B49" s="338"/>
      <c r="C49" s="109" t="s">
        <v>102</v>
      </c>
      <c r="D49" s="84" t="s">
        <v>103</v>
      </c>
      <c r="E49" s="82" t="s">
        <v>126</v>
      </c>
      <c r="F49" s="86" t="s">
        <v>399</v>
      </c>
      <c r="G49" s="83" t="s">
        <v>309</v>
      </c>
      <c r="H49" s="83" t="s">
        <v>310</v>
      </c>
      <c r="I49" s="83" t="s">
        <v>400</v>
      </c>
      <c r="J49" s="83" t="s">
        <v>401</v>
      </c>
      <c r="K49" s="86" t="s">
        <v>402</v>
      </c>
      <c r="L49" s="85" t="s">
        <v>211</v>
      </c>
      <c r="M49" s="85" t="s">
        <v>211</v>
      </c>
      <c r="N49" s="119" t="s">
        <v>211</v>
      </c>
      <c r="O49" s="178" t="str">
        <f>+PTEP!U49</f>
        <v>No Programada en el Periodo</v>
      </c>
      <c r="P49" s="179" t="str">
        <f>+PTEP!V49</f>
        <v>En atención a la meta e indicador establecidos e identificados como:
Meta: 100% de participación en las actividades distritales asociadas a la gestión de integridad
Indicador: Porcentaje de participación en las actividades distritales asociadas a la gestión de integridad promovidas por la Secretaría General de la Alcaldía Mayor de Bogotá
Fórmula Indicador: No. de actividades distritales promovidas  asociadas a la gestión de integridad/No. de actividades de participación en las actividades promovidas asociadas a la gestión de integridad . Si bien no se reporta covocatoria alguna relacionada con la gestión de la intergridad promovida por la Secretaría General de la Alcaldía Mayor de Bogotá, se recomienda ampliar el contenido de la actividad para que contemple la gestión de la SDA en materia de gestión y promoción de la integridad pública.</v>
      </c>
      <c r="Q49" s="180">
        <f>+PTEP!W49</f>
        <v>0</v>
      </c>
      <c r="S49" s="384"/>
      <c r="T49" s="85">
        <v>1</v>
      </c>
      <c r="U49" s="180">
        <v>0</v>
      </c>
      <c r="V49" s="302"/>
    </row>
    <row r="50" spans="1:23" ht="165.75" x14ac:dyDescent="0.25">
      <c r="A50" s="338"/>
      <c r="B50" s="338"/>
      <c r="C50" s="109" t="s">
        <v>102</v>
      </c>
      <c r="D50" s="84" t="s">
        <v>104</v>
      </c>
      <c r="E50" s="82" t="s">
        <v>127</v>
      </c>
      <c r="F50" s="83" t="s">
        <v>403</v>
      </c>
      <c r="G50" s="86" t="s">
        <v>404</v>
      </c>
      <c r="H50" s="86" t="s">
        <v>405</v>
      </c>
      <c r="I50" s="86" t="s">
        <v>162</v>
      </c>
      <c r="J50" s="83" t="s">
        <v>406</v>
      </c>
      <c r="K50" s="83" t="s">
        <v>412</v>
      </c>
      <c r="L50" s="85"/>
      <c r="M50" s="85" t="s">
        <v>211</v>
      </c>
      <c r="N50" s="119" t="s">
        <v>211</v>
      </c>
      <c r="O50" s="178" t="str">
        <f>+PTEP!U50</f>
        <v xml:space="preserve">Parcialmente </v>
      </c>
      <c r="P50" s="179" t="str">
        <f>+PTEP!V50</f>
        <v>En atención a la meta e indicador establecidos e identificados como:
Meta: 100% de ejecución de actividades del  plan de trabajo de gestión de conflicto de interes 2024
Indicador: Porcentaje de ejecución de las actividades del plan de trabajo de gestión de conflicto de interes 2024
Fórmula Indicador: # de actividades ejecutadas del plan de trabajo / # de actividades programadas del plan de trabajo x 100. 
Las actividades programadas para el período se relacionaban con el cumplimiento del paln de acción "conflicto de interés" que para el cuatrimestre estableció: 1.Plan de acción de conflicto de intereses formulado 2. Un plan de acción de gestión de conflicto de intereses 2024 aprobado. En ese orden de ideas, según las evidencias aportadas  si bien se formuló el "plan de trabajo" este no fue aprobado por el Comité Institucional de Gestión y Desempeño - CIGD. Por lo tanto, el avance no será del 33 % como señaló la priemera línea, sino del 15 %</v>
      </c>
      <c r="Q50" s="180">
        <f>+PTEP!W50</f>
        <v>0.15</v>
      </c>
      <c r="S50" s="384"/>
      <c r="T50" s="85"/>
      <c r="U50" s="180"/>
      <c r="V50" s="302"/>
    </row>
    <row r="51" spans="1:23" ht="132" x14ac:dyDescent="0.25">
      <c r="A51" s="338"/>
      <c r="B51" s="338"/>
      <c r="C51" s="109" t="s">
        <v>102</v>
      </c>
      <c r="D51" s="84" t="s">
        <v>104</v>
      </c>
      <c r="E51" s="82" t="s">
        <v>157</v>
      </c>
      <c r="F51" s="83" t="s">
        <v>152</v>
      </c>
      <c r="G51" s="86" t="s">
        <v>155</v>
      </c>
      <c r="H51" s="86" t="s">
        <v>153</v>
      </c>
      <c r="I51" s="86" t="s">
        <v>154</v>
      </c>
      <c r="J51" s="83" t="s">
        <v>482</v>
      </c>
      <c r="K51" s="83" t="s">
        <v>382</v>
      </c>
      <c r="L51" s="85" t="s">
        <v>211</v>
      </c>
      <c r="M51" s="85"/>
      <c r="N51" s="119"/>
      <c r="O51" s="178" t="str">
        <f>+PTEP!U51</f>
        <v>No Cumplida</v>
      </c>
      <c r="P51" s="179" t="str">
        <f>+PTEP!V51</f>
        <v>En atención a la meta e indicador establecidos e identificados como:
Meta: Una (1) cláusula de conflicto de intereses incluida en los contratos de prestación de servicios de los apoderados judiciales
Indicador: Cláusula de conflicto de intereses en los contratos de prestación de servicios de los apoderados judiciales
Fórmula Indicador: No. de cláusulas de conflicto de intereses incluida en los contratos de prestación de servicios de los apoderados judiciales. 
No Se resentó reporte sobre el avance de la actividad.</v>
      </c>
      <c r="Q51" s="180">
        <f>+PTEP!W51</f>
        <v>0</v>
      </c>
      <c r="S51" s="384"/>
      <c r="T51" s="85">
        <v>1</v>
      </c>
      <c r="U51" s="180">
        <v>0</v>
      </c>
      <c r="V51" s="302"/>
    </row>
    <row r="52" spans="1:23" ht="242.25" x14ac:dyDescent="0.25">
      <c r="A52" s="336"/>
      <c r="B52" s="336"/>
      <c r="C52" s="150" t="s">
        <v>102</v>
      </c>
      <c r="D52" s="151" t="s">
        <v>312</v>
      </c>
      <c r="E52" s="152" t="s">
        <v>313</v>
      </c>
      <c r="F52" s="153" t="s">
        <v>407</v>
      </c>
      <c r="G52" s="154" t="s">
        <v>408</v>
      </c>
      <c r="H52" s="154" t="s">
        <v>498</v>
      </c>
      <c r="I52" s="154" t="s">
        <v>409</v>
      </c>
      <c r="J52" s="153" t="s">
        <v>410</v>
      </c>
      <c r="K52" s="153" t="s">
        <v>411</v>
      </c>
      <c r="L52" s="155"/>
      <c r="M52" s="155" t="s">
        <v>211</v>
      </c>
      <c r="N52" s="156" t="s">
        <v>211</v>
      </c>
      <c r="O52" s="178" t="str">
        <f>+PTEP!U52</f>
        <v xml:space="preserve">Parcialmente </v>
      </c>
      <c r="P52" s="179" t="str">
        <f>+PTEP!V52</f>
        <v>En atención a la meta e indicador establecidos e identificados como:
Meta: 100% de ejecución de actividades del  plan de implementación de la política antisoborno de la SDA 2024
Indicador: Porcentaje de ejecución de las actividades del plan de implementación de la política antisoborno de la SDA 2024
Fórmula Indicador: # de actividades ejecutadas del plan de implementación de la política antisoborno / # de actividades programadas del plan de implementación de la política antisoborno x 100 
Las actividades programadas para el período se relacionaban con el cumplimiento del  "PLAN DE ACCIÓN POLÍTICA INSTITUCIONAL ANTISOBORNO SECRETARIA DISTRITAL DE AMBIENTE" que para el cuatrimestre estableció como avances: 1.Análisis de resultados de la gestión 2023. Reunión con los delegados de todas
las dependencias para consolidación del plan de acción Plan de acción de conflicto de intereses formulado 2.Presentar a consideración del CIGD el plan formulado para su
aprobación .3. Aprobación del Plan En ese orden de ideas, según las evidencias aportadas  si bien se formuló el "plan de trabajo" este no fue aprobado por el Comité Institucional de Gestión y Desempeño - CIGD. Por lo tanto, el avance no será del 33 % como señaló la priemera línea, sino del 20% entendiendo que se el plan ha sido socializado confome con la actividad.</v>
      </c>
      <c r="Q52" s="180">
        <f>+PTEP!W52</f>
        <v>0.2</v>
      </c>
      <c r="S52" s="384"/>
      <c r="T52" s="155"/>
      <c r="U52" s="180"/>
      <c r="V52" s="302"/>
    </row>
    <row r="53" spans="1:23" ht="89.25" x14ac:dyDescent="0.25">
      <c r="A53" s="338" t="s">
        <v>143</v>
      </c>
      <c r="B53" s="338" t="s">
        <v>144</v>
      </c>
      <c r="C53" s="110" t="s">
        <v>105</v>
      </c>
      <c r="D53" s="87" t="s">
        <v>111</v>
      </c>
      <c r="E53" s="88" t="s">
        <v>128</v>
      </c>
      <c r="F53" s="99" t="s">
        <v>145</v>
      </c>
      <c r="G53" s="99" t="s">
        <v>148</v>
      </c>
      <c r="H53" s="99" t="s">
        <v>146</v>
      </c>
      <c r="I53" s="99" t="s">
        <v>147</v>
      </c>
      <c r="J53" s="99" t="s">
        <v>221</v>
      </c>
      <c r="K53" s="99" t="s">
        <v>483</v>
      </c>
      <c r="L53" s="99"/>
      <c r="M53" s="99"/>
      <c r="N53" s="120" t="s">
        <v>211</v>
      </c>
      <c r="O53" s="178" t="str">
        <f>+PTEP!U53</f>
        <v>No Programada en el Periodo</v>
      </c>
      <c r="P53" s="179" t="str">
        <f>+PTEP!V53</f>
        <v xml:space="preserve">En atención a la meta e indicador establecidos e identificados como:
Meta: Una (1) revisión anual a la Política de Administración del riesgo de la SDA.
Indicador: Seguimiento a la revisión de la Política de administración de riesgos
Fórmula Indicador: No. de revisiones realizadas a la Política de administración de riesgos de la entidad de la SDA
Actividad programada para el último cuatrimestre de la vigencia 2024 </v>
      </c>
      <c r="Q53" s="180">
        <f>+PTEP!W53</f>
        <v>0</v>
      </c>
      <c r="S53" s="377">
        <f>+AVERAGE(Q53:Q58)</f>
        <v>0.11</v>
      </c>
      <c r="T53" s="99"/>
      <c r="U53" s="180"/>
      <c r="V53" s="99">
        <f>+T56+T58</f>
        <v>2</v>
      </c>
      <c r="W53" s="304">
        <f>+AVERAGE(U56,U58)</f>
        <v>0.33</v>
      </c>
    </row>
    <row r="54" spans="1:23" ht="102" x14ac:dyDescent="0.25">
      <c r="A54" s="338"/>
      <c r="B54" s="338"/>
      <c r="C54" s="110" t="s">
        <v>105</v>
      </c>
      <c r="D54" s="87" t="s">
        <v>111</v>
      </c>
      <c r="E54" s="88" t="s">
        <v>156</v>
      </c>
      <c r="F54" s="99" t="s">
        <v>149</v>
      </c>
      <c r="G54" s="99" t="s">
        <v>223</v>
      </c>
      <c r="H54" s="99" t="s">
        <v>150</v>
      </c>
      <c r="I54" s="99" t="s">
        <v>151</v>
      </c>
      <c r="J54" s="99" t="s">
        <v>383</v>
      </c>
      <c r="K54" s="99" t="s">
        <v>483</v>
      </c>
      <c r="L54" s="99"/>
      <c r="M54" s="99"/>
      <c r="N54" s="120" t="s">
        <v>211</v>
      </c>
      <c r="O54" s="178" t="str">
        <f>+PTEP!U54</f>
        <v>No Programada en el Periodo</v>
      </c>
      <c r="P54" s="179" t="str">
        <f>+PTEP!V54</f>
        <v xml:space="preserve">En atención a la meta e indicador establecidos e identificados como:
Meta: 18 procesos de la entidad socializados sobre la Política de administración de riesgos de la entidad
Indicador: Socialización de la Política de administración de riesgos en los procesos
Fórmula Indicador: No. de procesos socializados con la Política de administración de riesgos de la entidad
Actividad programada para el último cuatrimestre de la vigencia 2024 </v>
      </c>
      <c r="Q54" s="180">
        <f>+PTEP!W54</f>
        <v>0</v>
      </c>
      <c r="S54" s="377"/>
      <c r="T54" s="99"/>
      <c r="U54" s="180"/>
      <c r="V54" s="302"/>
    </row>
    <row r="55" spans="1:23" ht="84" x14ac:dyDescent="0.25">
      <c r="A55" s="366"/>
      <c r="B55" s="338"/>
      <c r="C55" s="110" t="s">
        <v>105</v>
      </c>
      <c r="D55" s="87" t="s">
        <v>112</v>
      </c>
      <c r="E55" s="88" t="s">
        <v>129</v>
      </c>
      <c r="F55" s="99" t="s">
        <v>179</v>
      </c>
      <c r="G55" s="99" t="s">
        <v>225</v>
      </c>
      <c r="H55" s="99" t="s">
        <v>219</v>
      </c>
      <c r="I55" s="99" t="s">
        <v>226</v>
      </c>
      <c r="J55" s="99" t="s">
        <v>220</v>
      </c>
      <c r="K55" s="99" t="s">
        <v>483</v>
      </c>
      <c r="L55" s="99"/>
      <c r="M55" s="99"/>
      <c r="N55" s="120" t="s">
        <v>211</v>
      </c>
      <c r="O55" s="178" t="str">
        <f>+PTEP!U55</f>
        <v>No Programada en el Periodo</v>
      </c>
      <c r="P55" s="179" t="str">
        <f>+PTEP!V55</f>
        <v xml:space="preserve">En atención a la meta e indicador establecidos e identificados como:
Meta: Un (1) mapa de riesgos de la entidad presentado
Indicador: Mesas de trabajo para revisar y actualizar el mapa de riesgos de la SDA
Fórmula Indicador: No. de mapas de riesgos  de  la SDA presentados en CICCI
Actividad programada para el último cuatrimestre de la vigencia 2024 </v>
      </c>
      <c r="Q55" s="180">
        <f>+PTEP!W55</f>
        <v>0</v>
      </c>
      <c r="S55" s="377"/>
      <c r="T55" s="99"/>
      <c r="U55" s="180"/>
      <c r="V55" s="302"/>
    </row>
    <row r="56" spans="1:23" ht="331.5" x14ac:dyDescent="0.25">
      <c r="A56" s="366"/>
      <c r="B56" s="338"/>
      <c r="C56" s="110" t="s">
        <v>105</v>
      </c>
      <c r="D56" s="87" t="s">
        <v>113</v>
      </c>
      <c r="E56" s="88" t="s">
        <v>130</v>
      </c>
      <c r="F56" s="99" t="s">
        <v>158</v>
      </c>
      <c r="G56" s="99" t="s">
        <v>227</v>
      </c>
      <c r="H56" s="99" t="s">
        <v>159</v>
      </c>
      <c r="I56" s="99" t="s">
        <v>160</v>
      </c>
      <c r="J56" s="99" t="s">
        <v>224</v>
      </c>
      <c r="K56" s="99" t="s">
        <v>483</v>
      </c>
      <c r="L56" s="99" t="s">
        <v>211</v>
      </c>
      <c r="M56" s="99" t="s">
        <v>211</v>
      </c>
      <c r="N56" s="120" t="s">
        <v>211</v>
      </c>
      <c r="O56" s="178" t="str">
        <f>+PTEP!U56</f>
        <v>Cumplida</v>
      </c>
      <c r="P56" s="179" t="str">
        <f>+PTEP!V56</f>
        <v xml:space="preserve">En atención a la meta e indicador establecidos e identificados como:
Meta: Tres (3) divulgaciones del mapa de riesgos  de  gestión y de corrupción de la SDA realizadas
Indicador: Divulgación del mapa de riesgos  de  gestión y de corrupción de la SDA
Fórmula Indicador: No. de divulgaciones realizadas del mapa de riesgos  de  gestión y de corrupción de la SDA
Se observó: 
*Radicado No 2024IE11164 del 15 de enero de 2024, remitido a los directivos de la SDA, socializando el Mapa de Riesgos Consolidado para la Vigencia 2024.
*Correo institucional de fecha 18 de enero de 2024, para funcionarios y contratistas SDA, con Asunto: "Conoce el Mapa de Riesgos Institucional"
*Radicado No 2024IE77835 del 11 de abril de 2024, remitido a los directivos de la SDA, con el mismo asunto sobre socialización Mapa de Riesgos Consolidado 2024.
*Panallazo de publicación Mapa de Riesgos en página web institucional 
*Se corroboró Acta de Comité Institucional de Control Interno No. 1 del 11 de enero de 2024
*Se validó la realización de la capacitación virtual sobre seguimiento a riesgos, realizada en fecha 15 de abril de 2024
Con relación a la meta e indicador establecidos,  nó se tuvo acceso a la información que acredita la medición del indicador formulado para la actividad 8.3.1., del PTEP - PAAC; no obstante, se evidenciaron seis (6) ejercicios de divulgación realizados, por tanto, se observó una sobre ejecución respecto a la meta establecida, por cuanto se programó realizar para 2024 un total de tres (3) divulgaciones, de las cuales entre enero y abril, se realizaron seis (6); dado lo anterior, se recomienda, evaluar la necesidad de  reformular la actividad y fortalecer el esquema de planeación frente a las actividades definidas y su alineación efectiva con la gestión operativa , su cumplimiento y su esquema de medición. </v>
      </c>
      <c r="Q56" s="180">
        <f>+PTEP!W56</f>
        <v>0.33</v>
      </c>
      <c r="S56" s="377"/>
      <c r="T56" s="99">
        <v>1</v>
      </c>
      <c r="U56" s="180">
        <v>0.33</v>
      </c>
      <c r="V56" s="302"/>
    </row>
    <row r="57" spans="1:23" ht="102" x14ac:dyDescent="0.25">
      <c r="A57" s="366"/>
      <c r="B57" s="338"/>
      <c r="C57" s="110" t="s">
        <v>105</v>
      </c>
      <c r="D57" s="87" t="s">
        <v>114</v>
      </c>
      <c r="E57" s="88" t="s">
        <v>131</v>
      </c>
      <c r="F57" s="99" t="s">
        <v>161</v>
      </c>
      <c r="G57" s="99" t="s">
        <v>215</v>
      </c>
      <c r="H57" s="99" t="s">
        <v>218</v>
      </c>
      <c r="I57" s="99" t="s">
        <v>216</v>
      </c>
      <c r="J57" s="99" t="s">
        <v>217</v>
      </c>
      <c r="K57" s="99" t="s">
        <v>483</v>
      </c>
      <c r="L57" s="99"/>
      <c r="M57" s="99" t="s">
        <v>211</v>
      </c>
      <c r="N57" s="120" t="s">
        <v>211</v>
      </c>
      <c r="O57" s="178" t="str">
        <f>+PTEP!U57</f>
        <v>No Programada en el Periodo</v>
      </c>
      <c r="P57" s="179" t="str">
        <f>+PTEP!V57</f>
        <v xml:space="preserve">En atención a la meta e indicador establecidos e identificados como:
Meta: Tres (3) monitoreos al mapa de riesgos 
Indicador: Monitorero cuatrimenstral al mapa de riesgos de gestión y corrupción de la SDA
Fórmula Indicador: No. de monitoreos al mapa de riesgos  de  gestión y de corrupción de la SDA
Actividad programada para el segundo y tercer cuatrimestre de la vigencia 2024; no obstante, la Oficina de Control Interno, identificó reporte de monitoreo en el aplicativo ISOLUCIÖN, por parte de la segunda línea de defensa; a pesar de no evidenciar el informe de segunda línea de defensa.  </v>
      </c>
      <c r="Q57" s="180">
        <f>+PTEP!W57</f>
        <v>0</v>
      </c>
      <c r="S57" s="377"/>
      <c r="T57" s="99"/>
      <c r="U57" s="180"/>
      <c r="V57" s="302"/>
    </row>
    <row r="58" spans="1:23" ht="216.75" x14ac:dyDescent="0.25">
      <c r="A58" s="367"/>
      <c r="B58" s="336"/>
      <c r="C58" s="110" t="s">
        <v>105</v>
      </c>
      <c r="D58" s="157" t="s">
        <v>115</v>
      </c>
      <c r="E58" s="158" t="s">
        <v>132</v>
      </c>
      <c r="F58" s="159" t="s">
        <v>253</v>
      </c>
      <c r="G58" s="159" t="s">
        <v>254</v>
      </c>
      <c r="H58" s="159" t="s">
        <v>255</v>
      </c>
      <c r="I58" s="159" t="s">
        <v>256</v>
      </c>
      <c r="J58" s="159" t="s">
        <v>238</v>
      </c>
      <c r="K58" s="159" t="s">
        <v>471</v>
      </c>
      <c r="L58" s="159" t="s">
        <v>211</v>
      </c>
      <c r="M58" s="159" t="s">
        <v>211</v>
      </c>
      <c r="N58" s="160" t="s">
        <v>211</v>
      </c>
      <c r="O58" s="178" t="str">
        <f>+PTEP!U58</f>
        <v>Cumplida</v>
      </c>
      <c r="P58" s="179" t="str">
        <f>+PTEP!V58</f>
        <v xml:space="preserve">En atención a la meta e indicador establecidos e identificados como:
Meta: Tres (3) informes de seguimiento emitidos y publicados en la página web de la Entidad.
Indicador: Emisión y publicación de informes de seguimiento.
Fórmula Indicador: ((# de informes emitidos y publicados  / 3) * 100)
La Oficina de Control Interno, realizó el seguimiento a los 68 riesgos definidos en el Mapa de Riesgos Institucional, compuesto por 38 Riesgos de Gestión, 4 Fiscal, 3 Sarlaf y 23 Riesgos de Corrupción.
-	Riesgos de Gestión: Aplicativo ISOLUCIÓN – Modulo Riesgos DAFP V5 – Administración – Riesgos; su consulta puede verificarse en la siguiente ruta interna: Isolución - Administración de Riesgos (ambientebogota.gov.co). Se adjunta como anexo del presente informe el reporte generado en el aplicativo ISOLUCIÖN. 
-	Riesgos de Corrupción: Aplicativo ISOLUCIÓN – Modulo Riesgos DAFP V5 – Administración – Riesgos; su consulta puede verificarse en la siguiente ruta interna: Isolución - Seguimiento de Controles (ambientebogota.gov.co). </v>
      </c>
      <c r="Q58" s="180">
        <f>+PTEP!W58</f>
        <v>0.33</v>
      </c>
      <c r="S58" s="377"/>
      <c r="T58" s="159">
        <v>1</v>
      </c>
      <c r="U58" s="180">
        <v>0.33</v>
      </c>
      <c r="V58" s="302"/>
    </row>
    <row r="59" spans="1:23" ht="140.25" x14ac:dyDescent="0.25">
      <c r="A59" s="338" t="s">
        <v>143</v>
      </c>
      <c r="B59" s="338" t="s">
        <v>144</v>
      </c>
      <c r="C59" s="111" t="s">
        <v>133</v>
      </c>
      <c r="D59" s="89" t="s">
        <v>134</v>
      </c>
      <c r="E59" s="90" t="s">
        <v>137</v>
      </c>
      <c r="F59" s="100" t="s">
        <v>487</v>
      </c>
      <c r="G59" s="100" t="s">
        <v>501</v>
      </c>
      <c r="H59" s="100" t="s">
        <v>502</v>
      </c>
      <c r="I59" s="100" t="s">
        <v>503</v>
      </c>
      <c r="J59" s="100" t="s">
        <v>504</v>
      </c>
      <c r="K59" s="100" t="s">
        <v>494</v>
      </c>
      <c r="L59" s="97"/>
      <c r="M59" s="97"/>
      <c r="N59" s="121" t="s">
        <v>211</v>
      </c>
      <c r="O59" s="178" t="str">
        <f>+PTEP!U59</f>
        <v>No Programada en el Periodo</v>
      </c>
      <c r="P59" s="179" t="str">
        <f>+PTEP!V59</f>
        <v>En atención a la meta e indicador establecidos e identificados como:
Meta: Una revisión del Manual para la Prevención y Control del Lavado de Activos y Financiación del Terrorismo- SARLAFT de la SDA.
Indicador: Emisión y publicación de informes de seguimiento. Fórmula Indicador: No. De revisiones Manual para la Prevención y Control del Lavado de Activos y Financiación del Terrorismo- SARLAFT de la SDA
Esta actividad no está programada para el periodo objeto de revisión, sin embargo se insta al proceso a evaluar las situaciones encontradas y a considerar las conclusiones y recomendaciones descritas por la Oficina de Control Interno en memorando interno y anexo bajo radicado No. 2024IE93453 de fecha 30 de abril de 2024</v>
      </c>
      <c r="Q59" s="180">
        <f>+PTEP!W59</f>
        <v>0</v>
      </c>
      <c r="S59" s="378">
        <f>+AVERAGE(Q59:Q62)</f>
        <v>0</v>
      </c>
      <c r="T59" s="97"/>
      <c r="U59" s="180"/>
      <c r="V59" s="97">
        <f>+T60+T61+T62</f>
        <v>3</v>
      </c>
      <c r="W59" s="304">
        <v>0</v>
      </c>
    </row>
    <row r="60" spans="1:23" ht="369.75" x14ac:dyDescent="0.25">
      <c r="A60" s="338"/>
      <c r="B60" s="338"/>
      <c r="C60" s="111" t="s">
        <v>133</v>
      </c>
      <c r="D60" s="89" t="s">
        <v>135</v>
      </c>
      <c r="E60" s="90" t="s">
        <v>138</v>
      </c>
      <c r="F60" s="173" t="s">
        <v>492</v>
      </c>
      <c r="G60" s="173" t="s">
        <v>505</v>
      </c>
      <c r="H60" s="173" t="s">
        <v>507</v>
      </c>
      <c r="I60" s="173" t="s">
        <v>506</v>
      </c>
      <c r="J60" s="173" t="s">
        <v>508</v>
      </c>
      <c r="K60" s="100" t="s">
        <v>485</v>
      </c>
      <c r="L60" s="97" t="s">
        <v>211</v>
      </c>
      <c r="M60" s="97"/>
      <c r="N60" s="121"/>
      <c r="O60" s="178" t="str">
        <f>+PTEP!U60</f>
        <v>No Cumplida</v>
      </c>
      <c r="P60" s="179" t="str">
        <f>+PTEP!V60</f>
        <v>En atención a la meta e indicador establecidos e identificados como:
Meta: Plan de trabajo 2024 elaborado
Indicador:100% de avance de la formulación del plan de trabajo 2024 para adaptar y/o desarrollar la debida diligencia.
Fórmula Indicador: Porcentaje de avance de la formulación del plan de trabajo 2024 para adaptar y/o desarrollar la debida diligencia
A partir de la revisión efectuada sobre las evidencias aportadas, se observaron dos memorandos internos, uno de parte de la Oficina de Control Interno, con destino a la Dirección de Gestión Corporativa y la Subdirección Financiera, bajo radicado con No. 2024IE82415 del 16 de abril de 2024, el cual referencia en el asunto “Seguimiento articulación Sistema de Administración de Riesgos de Lavado de Activos y de la Financiación del Terrorismo – SARLAFT” y para lo cual se solicita cierta información, y el otro de parte de la Subdirección Financiera en respuesta a esta comunicación y con radicado No. 2024IE86236 del 21 de abril de 2024, en el cual se presentan inquietudes en relación con la administración del riesgo de lavado de activos y de financiación del terrorismo.
Ahora bien, La Oficina de Control Interno mediante memorando interno No. 2024IE93453 de fecha 30 de abril de 2024, emite documento denominado "EVALUACIÓN ESTADO DE IMPLEMENTACIÓN DEL SISTEMA DE ADMINISTRACIÓN DE RIESGOS DE LAVADO DE ACTIVOS Y FINANCIACIÓN DEL TERRORISMO SARLAF EN LA SDA" el cual da cuenta de las acciones adelantadas por la SDA en la vigencia 2023 y el primer cuatrimestre de 2024 y se abordan las inquietudes presentadas por la Subdirección Financiera.
No obstante lo expuesto, la evidencia presentada no puede ser tenida en cuenta frente al cumplimiento de la meta proyectada y dentro de la fórmula del indicador, por lo tanto, esta actividad se da como no cumplida, y se insta al proceso a evaluar las situaciones encontradas y a considerar las conclusiones y recomendaciones descritas por la Oficina de Control Interno en memorando y su anexo, bajo radicado No. 2024IE93453 de fecha 30 de abril de 2024.</v>
      </c>
      <c r="Q60" s="180">
        <f>+PTEP!W60</f>
        <v>0</v>
      </c>
      <c r="S60" s="378"/>
      <c r="T60" s="97">
        <v>1</v>
      </c>
      <c r="U60" s="180">
        <v>0</v>
      </c>
      <c r="V60" s="302"/>
    </row>
    <row r="61" spans="1:23" ht="280.5" x14ac:dyDescent="0.25">
      <c r="A61" s="336"/>
      <c r="B61" s="336"/>
      <c r="C61" s="111" t="s">
        <v>133</v>
      </c>
      <c r="D61" s="171" t="s">
        <v>136</v>
      </c>
      <c r="E61" s="90" t="s">
        <v>139</v>
      </c>
      <c r="F61" s="100" t="s">
        <v>490</v>
      </c>
      <c r="G61" s="100" t="s">
        <v>509</v>
      </c>
      <c r="H61" s="100" t="s">
        <v>510</v>
      </c>
      <c r="I61" s="100" t="s">
        <v>511</v>
      </c>
      <c r="J61" s="100" t="s">
        <v>512</v>
      </c>
      <c r="K61" s="168" t="s">
        <v>491</v>
      </c>
      <c r="L61" s="169" t="s">
        <v>211</v>
      </c>
      <c r="M61" s="169" t="s">
        <v>211</v>
      </c>
      <c r="N61" s="170" t="s">
        <v>211</v>
      </c>
      <c r="O61" s="178" t="str">
        <f>+PTEP!U61</f>
        <v>No Cumplida</v>
      </c>
      <c r="P61" s="179" t="str">
        <f>+PTEP!V61</f>
        <v>En atención a la meta e indicador establecidos e identificados como:
Meta: Implementación del formato de Conocimiento de la contraparte como una de las herramientas de control frente al SARLAFT en el proceso de Gestión Contractual 
Indicador: 90% de implementación del formato de Conocimiento de la contraparte como una de las herramientas de control frente al SARLAFT en el proceso de Gestión Contractual, al finalizar la vigencia 2024
Fórmula Indicador: No. De formatos de Conocimiento de la contraparte como una de las herramientas de control frente al SARLAFT implementados en el proceso de Gestión Contractual  / No. Total de procesos contractuales que requieren formato de la contraparte.
A partir de la revisión efectuada sobre las evidencias aportadas, se observó una comunicación emitida por la Dirección de Gestión Corporativa con destino a la Subsecretaría de la SDA en donde se describe lo siguiente "En atención a la reunión sostenida el día 10 de enero de 2024, con las profesionales encargadas de la revisión del Manual para la Prevención y Control del Lavado de Activos y Financiación del Terrorismo – (LA/FT), por lo anterior se solicita el ajuste y actualización de dicho documento, teniendo en cuenta las observaciones del proceso de Talento Humano y Gestión Contractual." solicitud sobre la cual no se ha recibido retroalimentación, según se indica en el seguimiento de la primera línea de defensa.
En razón a lo anterior, si bien hubo un avance en la revisión y solicitud de ajuste del manual, este no puede ser tenido en cuenta frente al cumplimiento de la meta proyectada y dentro de la fórmula del indicador, por lo tanto, esta actividad se da como no cumplida.</v>
      </c>
      <c r="Q61" s="180">
        <f>+PTEP!W61</f>
        <v>0</v>
      </c>
      <c r="S61" s="378"/>
      <c r="T61" s="169">
        <v>1</v>
      </c>
      <c r="U61" s="180">
        <v>0</v>
      </c>
      <c r="V61" s="302"/>
    </row>
    <row r="62" spans="1:23" ht="281.25" thickBot="1" x14ac:dyDescent="0.3">
      <c r="A62" s="371"/>
      <c r="B62" s="371"/>
      <c r="C62" s="161" t="s">
        <v>133</v>
      </c>
      <c r="D62" s="162" t="s">
        <v>136</v>
      </c>
      <c r="E62" s="163" t="s">
        <v>489</v>
      </c>
      <c r="F62" s="172" t="s">
        <v>488</v>
      </c>
      <c r="G62" s="164" t="s">
        <v>513</v>
      </c>
      <c r="H62" s="164" t="s">
        <v>514</v>
      </c>
      <c r="I62" s="164" t="s">
        <v>515</v>
      </c>
      <c r="J62" s="164" t="s">
        <v>512</v>
      </c>
      <c r="K62" s="164" t="s">
        <v>493</v>
      </c>
      <c r="L62" s="165" t="s">
        <v>211</v>
      </c>
      <c r="M62" s="165" t="s">
        <v>211</v>
      </c>
      <c r="N62" s="166" t="s">
        <v>211</v>
      </c>
      <c r="O62" s="178" t="str">
        <f>+PTEP!U62</f>
        <v>No Cumplida</v>
      </c>
      <c r="P62" s="179" t="str">
        <f>+PTEP!V62</f>
        <v>En atención a la meta e indicador establecidos e identificados como:
Meta: Implementación del formato de Conocimiento de la contraparte como una de las herramientas de control frente al SARLAFT en el proceso de talento humano
Indicador: 90% de implementación del formato de Conocimiento de la contraparte como una de las herramientas de control frente al SARLAFT en el proceso de talento humano, al finalizar la vigencia 2025
Fórmula Indicador: No. De formatos de Conocimiento de la contraparte como una de las herramientas de control frente al SARLAFT implementados en el proceso de talento humano / No. Total de procesos de talento humano que requieren formato de la contrapart
A partir de la revisión efectuada sobre las evidencias aportadas, se observó una comunicación emitida por la Dirección de Gestión Corporativa con destino a la Subsecretaría de la SDA en donde se describe lo siguiente "En atención a la reunión sostenida el día 10 de enero de 2024, con las profesionales encargadas de la revisión del Manual para la Prevención y Control del Lavado de Activos y Financiación del Terrorismo – (LA/FT), por lo anterior se solicita el ajuste y actualización de dicho documento, teniendo en cuenta las observaciones del proceso de Talento Humano y Gestión Contractual." solicitud sobre la cual no se ha recibido retroalimentación, según se indica en el seguimiento de la primera línea de defensa.
En razón a lo anterior, si bien hubo un avance en la revisión y solicitud de ajuste del manual, este no puede ser tenido en cuenta frente al cumplimiento de la meta proyectada y dentro de la fórmula del indicador, por lo tanto, esta actividad se da como no cumplida.</v>
      </c>
      <c r="Q62" s="180">
        <f>+PTEP!W62</f>
        <v>0</v>
      </c>
      <c r="S62" s="378"/>
      <c r="T62" s="165">
        <v>1</v>
      </c>
      <c r="U62" s="180">
        <v>0</v>
      </c>
      <c r="V62" s="302"/>
    </row>
    <row r="63" spans="1:23" ht="16.5" thickTop="1" thickBot="1" x14ac:dyDescent="0.3">
      <c r="A63" s="368" t="s">
        <v>385</v>
      </c>
      <c r="B63" s="369"/>
      <c r="C63" s="369"/>
      <c r="D63" s="369"/>
      <c r="E63" s="368">
        <f>(COUNTA(F7:F62))-1</f>
        <v>55</v>
      </c>
      <c r="F63" s="370"/>
      <c r="G63" s="5"/>
      <c r="H63" s="5"/>
      <c r="I63" s="5"/>
      <c r="J63" s="5"/>
      <c r="K63" s="5"/>
      <c r="L63" s="5"/>
      <c r="M63" s="5"/>
      <c r="N63" s="5"/>
    </row>
    <row r="65" spans="1:14" s="3" customFormat="1" ht="13.5" thickBot="1" x14ac:dyDescent="0.25">
      <c r="A65" s="364" t="s">
        <v>140</v>
      </c>
      <c r="B65" s="365"/>
      <c r="C65" s="365"/>
      <c r="D65" s="365"/>
      <c r="E65" s="365"/>
      <c r="F65" s="365"/>
      <c r="G65" s="365"/>
      <c r="H65" s="365"/>
      <c r="I65" s="365"/>
      <c r="J65" s="365"/>
      <c r="K65" s="365"/>
      <c r="L65" s="365"/>
      <c r="M65" s="365"/>
      <c r="N65" s="365"/>
    </row>
    <row r="66" spans="1:14" s="3" customFormat="1" ht="13.5" thickBot="1" x14ac:dyDescent="0.25">
      <c r="A66" s="167" t="s">
        <v>141</v>
      </c>
      <c r="B66" s="361" t="s">
        <v>142</v>
      </c>
      <c r="C66" s="361"/>
      <c r="D66" s="361"/>
      <c r="E66" s="361"/>
      <c r="F66" s="361"/>
      <c r="G66" s="361"/>
      <c r="H66" s="361"/>
      <c r="I66" s="361"/>
      <c r="J66" s="362" t="s">
        <v>427</v>
      </c>
      <c r="K66" s="362"/>
      <c r="L66" s="362"/>
      <c r="M66" s="362"/>
      <c r="N66" s="363"/>
    </row>
    <row r="67" spans="1:14" s="3" customFormat="1" ht="12.75" x14ac:dyDescent="0.2">
      <c r="A67" s="7">
        <v>1</v>
      </c>
      <c r="B67" s="356" t="s">
        <v>426</v>
      </c>
      <c r="C67" s="356"/>
      <c r="D67" s="356"/>
      <c r="E67" s="356"/>
      <c r="F67" s="356"/>
      <c r="G67" s="356"/>
      <c r="H67" s="356"/>
      <c r="I67" s="357"/>
      <c r="J67" s="357" t="s">
        <v>428</v>
      </c>
      <c r="K67" s="357"/>
      <c r="L67" s="357"/>
      <c r="M67" s="357"/>
      <c r="N67" s="358"/>
    </row>
    <row r="68" spans="1:14" ht="12.75" x14ac:dyDescent="0.25">
      <c r="A68" s="7">
        <v>2</v>
      </c>
      <c r="B68" s="356" t="s">
        <v>539</v>
      </c>
      <c r="C68" s="356"/>
      <c r="D68" s="356"/>
      <c r="E68" s="356"/>
      <c r="F68" s="356"/>
      <c r="G68" s="356"/>
      <c r="H68" s="356"/>
      <c r="I68" s="357"/>
      <c r="J68" s="357" t="s">
        <v>528</v>
      </c>
      <c r="K68" s="357"/>
      <c r="L68" s="357"/>
      <c r="M68" s="357"/>
      <c r="N68" s="358"/>
    </row>
  </sheetData>
  <autoFilter ref="A6:N63" xr:uid="{FF903634-0F07-4825-8511-5F33520DBCDB}">
    <filterColumn colId="11" showButton="0"/>
    <filterColumn colId="12" showButton="0"/>
  </autoFilter>
  <mergeCells count="44">
    <mergeCell ref="S53:S58"/>
    <mergeCell ref="S59:S62"/>
    <mergeCell ref="S26:S30"/>
    <mergeCell ref="S31:S36"/>
    <mergeCell ref="S37:S38"/>
    <mergeCell ref="S39:S42"/>
    <mergeCell ref="S43:S45"/>
    <mergeCell ref="S46:S52"/>
    <mergeCell ref="B68:I68"/>
    <mergeCell ref="J68:N68"/>
    <mergeCell ref="A53:A58"/>
    <mergeCell ref="B53:B58"/>
    <mergeCell ref="A59:A62"/>
    <mergeCell ref="B59:B62"/>
    <mergeCell ref="A63:D63"/>
    <mergeCell ref="E63:F63"/>
    <mergeCell ref="A65:N65"/>
    <mergeCell ref="B66:I66"/>
    <mergeCell ref="J66:N66"/>
    <mergeCell ref="B67:I67"/>
    <mergeCell ref="J67:N67"/>
    <mergeCell ref="A39:A42"/>
    <mergeCell ref="B39:B42"/>
    <mergeCell ref="A43:A45"/>
    <mergeCell ref="B43:B45"/>
    <mergeCell ref="A46:A52"/>
    <mergeCell ref="B46:B52"/>
    <mergeCell ref="A26:A30"/>
    <mergeCell ref="B26:B30"/>
    <mergeCell ref="A31:A36"/>
    <mergeCell ref="B31:B36"/>
    <mergeCell ref="A37:A38"/>
    <mergeCell ref="B37:B38"/>
    <mergeCell ref="S7:S25"/>
    <mergeCell ref="A1:B2"/>
    <mergeCell ref="C1:N2"/>
    <mergeCell ref="A3:N3"/>
    <mergeCell ref="A4:N4"/>
    <mergeCell ref="A5:N5"/>
    <mergeCell ref="O5:Q5"/>
    <mergeCell ref="L6:N6"/>
    <mergeCell ref="A7:A25"/>
    <mergeCell ref="B7:B25"/>
    <mergeCell ref="L23:N23"/>
  </mergeCells>
  <conditionalFormatting sqref="E43:I43">
    <cfRule type="duplicateValues" dxfId="3" priority="1"/>
  </conditionalFormatting>
  <pageMargins left="0.23622047244094491" right="0.23622047244094491" top="0.74803149606299213" bottom="0.74803149606299213" header="0.31496062992125984" footer="0.31496062992125984"/>
  <pageSetup paperSize="14" scale="23" orientation="landscape"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815ADB-CF12-42B7-9050-7C14B945CC23}">
          <x14:formula1>
            <xm:f>'Lista '!$A$2:$A$8</xm:f>
          </x14:formula1>
          <xm:sqref>O7:O62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A75A-36D4-42DF-8DA2-A7D150F766F1}">
  <sheetPr>
    <tabColor rgb="FF92D050"/>
  </sheetPr>
  <dimension ref="A1:AI316"/>
  <sheetViews>
    <sheetView showGridLines="0" workbookViewId="0">
      <selection sqref="A1:XFD1048576"/>
    </sheetView>
  </sheetViews>
  <sheetFormatPr baseColWidth="10" defaultRowHeight="15" x14ac:dyDescent="0.25"/>
  <cols>
    <col min="1" max="2" width="10.42578125" style="253" bestFit="1" customWidth="1"/>
    <col min="3" max="3" width="7" style="253" bestFit="1" customWidth="1"/>
    <col min="4" max="4" width="21" style="253" bestFit="1" customWidth="1"/>
    <col min="5" max="5" width="40.5703125" style="253" bestFit="1" customWidth="1"/>
    <col min="6" max="11" width="45.7109375" style="253" bestFit="1" customWidth="1"/>
    <col min="12" max="12" width="32.85546875" style="253" bestFit="1" customWidth="1"/>
    <col min="13" max="13" width="20.7109375" style="253" bestFit="1" customWidth="1"/>
    <col min="14" max="14" width="10.7109375" style="253" bestFit="1" customWidth="1"/>
    <col min="15" max="15" width="9.140625" style="253" bestFit="1" customWidth="1"/>
    <col min="16" max="16" width="18.5703125" style="253" bestFit="1" customWidth="1"/>
    <col min="17" max="17" width="45.7109375" style="253" bestFit="1" customWidth="1"/>
    <col min="18" max="18" width="9.28515625" style="253" bestFit="1" customWidth="1"/>
    <col min="19" max="19" width="13.7109375" style="253" bestFit="1" customWidth="1"/>
    <col min="20" max="20" width="13.28515625" style="253" bestFit="1" customWidth="1"/>
    <col min="21" max="21" width="9.28515625" style="253" bestFit="1" customWidth="1"/>
    <col min="22" max="22" width="10.5703125" style="253" bestFit="1" customWidth="1"/>
    <col min="23" max="23" width="12.42578125" style="253" bestFit="1" customWidth="1"/>
    <col min="24" max="24" width="11.42578125" style="253"/>
    <col min="25" max="25" width="9.28515625" style="253" bestFit="1" customWidth="1"/>
    <col min="26" max="26" width="45.7109375" style="253" bestFit="1" customWidth="1"/>
    <col min="27" max="27" width="9.28515625" style="253" bestFit="1" customWidth="1"/>
    <col min="28" max="28" width="45.7109375" style="253" bestFit="1" customWidth="1"/>
    <col min="29" max="29" width="9.28515625" style="253" bestFit="1" customWidth="1"/>
    <col min="30" max="30" width="45.7109375" style="253" bestFit="1" customWidth="1"/>
    <col min="31" max="31" width="20.7109375" style="253" bestFit="1" customWidth="1"/>
    <col min="32" max="32" width="10.7109375" style="253" bestFit="1" customWidth="1"/>
    <col min="33" max="33" width="9.140625" style="253" bestFit="1" customWidth="1"/>
    <col min="34" max="34" width="18.5703125" style="253" bestFit="1" customWidth="1"/>
    <col min="35" max="35" width="37.28515625" style="253" bestFit="1" customWidth="1"/>
    <col min="36" max="16384" width="11.42578125" style="253"/>
  </cols>
  <sheetData>
    <row r="1" spans="1:35" x14ac:dyDescent="0.25">
      <c r="A1" s="252" t="s">
        <v>1278</v>
      </c>
      <c r="B1" s="252" t="s">
        <v>1279</v>
      </c>
      <c r="C1" s="252" t="s">
        <v>1280</v>
      </c>
      <c r="D1" s="252" t="s">
        <v>766</v>
      </c>
      <c r="E1" s="252" t="s">
        <v>763</v>
      </c>
      <c r="F1" s="252" t="s">
        <v>1281</v>
      </c>
      <c r="G1" s="252" t="s">
        <v>1282</v>
      </c>
      <c r="H1" s="252" t="s">
        <v>1283</v>
      </c>
      <c r="I1" s="252" t="s">
        <v>784</v>
      </c>
      <c r="J1" s="252" t="s">
        <v>1284</v>
      </c>
      <c r="K1" s="252" t="s">
        <v>1285</v>
      </c>
      <c r="L1" s="252" t="s">
        <v>1286</v>
      </c>
      <c r="M1" s="252" t="s">
        <v>1287</v>
      </c>
      <c r="N1" s="252"/>
      <c r="O1" s="252"/>
      <c r="P1" s="252"/>
      <c r="Q1" s="252" t="s">
        <v>771</v>
      </c>
      <c r="R1" s="252"/>
      <c r="S1" s="252"/>
      <c r="T1" s="252"/>
      <c r="U1" s="252"/>
      <c r="V1" s="252"/>
      <c r="W1" s="252"/>
      <c r="X1" s="252"/>
      <c r="Y1" s="252"/>
      <c r="Z1" s="252"/>
      <c r="AA1" s="252"/>
      <c r="AB1" s="252"/>
      <c r="AC1" s="252"/>
      <c r="AD1" s="252"/>
      <c r="AE1" s="252" t="s">
        <v>1288</v>
      </c>
      <c r="AF1" s="252"/>
      <c r="AG1" s="252"/>
      <c r="AH1" s="252"/>
      <c r="AI1" s="252" t="s">
        <v>777</v>
      </c>
    </row>
    <row r="2" spans="1:35" ht="39" thickBot="1" x14ac:dyDescent="0.3">
      <c r="A2" s="256"/>
      <c r="B2" s="256"/>
      <c r="C2" s="256"/>
      <c r="D2" s="256"/>
      <c r="E2" s="256"/>
      <c r="F2" s="256"/>
      <c r="G2" s="256"/>
      <c r="H2" s="256"/>
      <c r="I2" s="256"/>
      <c r="J2" s="256"/>
      <c r="K2" s="256"/>
      <c r="L2" s="256"/>
      <c r="M2" s="252" t="s">
        <v>783</v>
      </c>
      <c r="N2" s="252" t="s">
        <v>784</v>
      </c>
      <c r="O2" s="252" t="s">
        <v>1289</v>
      </c>
      <c r="P2" s="252" t="s">
        <v>786</v>
      </c>
      <c r="Q2" s="252" t="s">
        <v>1290</v>
      </c>
      <c r="R2" s="252" t="s">
        <v>1291</v>
      </c>
      <c r="S2" s="252" t="s">
        <v>1292</v>
      </c>
      <c r="T2" s="252" t="s">
        <v>1293</v>
      </c>
      <c r="U2" s="252" t="s">
        <v>1294</v>
      </c>
      <c r="V2" s="252" t="s">
        <v>796</v>
      </c>
      <c r="W2" s="252" t="s">
        <v>1295</v>
      </c>
      <c r="X2" s="252" t="s">
        <v>1296</v>
      </c>
      <c r="Y2" s="252" t="s">
        <v>798</v>
      </c>
      <c r="Z2" s="252"/>
      <c r="AA2" s="252" t="s">
        <v>799</v>
      </c>
      <c r="AB2" s="252"/>
      <c r="AC2" s="252" t="s">
        <v>1297</v>
      </c>
      <c r="AD2" s="252"/>
      <c r="AE2" s="252" t="s">
        <v>783</v>
      </c>
      <c r="AF2" s="252" t="s">
        <v>784</v>
      </c>
      <c r="AG2" s="252" t="s">
        <v>1289</v>
      </c>
      <c r="AH2" s="252" t="s">
        <v>786</v>
      </c>
      <c r="AI2" s="256"/>
    </row>
    <row r="3" spans="1:35" ht="89.25" x14ac:dyDescent="0.25">
      <c r="A3" s="257" t="s">
        <v>1298</v>
      </c>
      <c r="B3" s="257">
        <v>14</v>
      </c>
      <c r="C3" s="257">
        <v>1</v>
      </c>
      <c r="D3" s="257" t="s">
        <v>1299</v>
      </c>
      <c r="E3" s="257" t="s">
        <v>1258</v>
      </c>
      <c r="F3" s="257" t="s">
        <v>1261</v>
      </c>
      <c r="G3" s="257" t="s">
        <v>1300</v>
      </c>
      <c r="H3" s="257" t="s">
        <v>1301</v>
      </c>
      <c r="I3" s="257" t="s">
        <v>1302</v>
      </c>
      <c r="J3" s="257" t="s">
        <v>1303</v>
      </c>
      <c r="K3" s="257" t="s">
        <v>1304</v>
      </c>
      <c r="L3" s="257" t="s">
        <v>1305</v>
      </c>
      <c r="M3" s="257" t="s">
        <v>809</v>
      </c>
      <c r="N3" s="257" t="s">
        <v>1306</v>
      </c>
      <c r="O3" s="258" t="s">
        <v>1307</v>
      </c>
      <c r="P3" s="257" t="s">
        <v>1308</v>
      </c>
      <c r="Q3" s="257" t="s">
        <v>1309</v>
      </c>
      <c r="R3" s="259" t="s">
        <v>1310</v>
      </c>
      <c r="S3" s="254" t="s">
        <v>1311</v>
      </c>
      <c r="T3" s="254" t="s">
        <v>1312</v>
      </c>
      <c r="U3" s="254" t="s">
        <v>1313</v>
      </c>
      <c r="V3" s="260" t="s">
        <v>1314</v>
      </c>
      <c r="W3" s="257">
        <v>56</v>
      </c>
      <c r="X3" s="257">
        <v>60</v>
      </c>
      <c r="Y3" s="254" t="s">
        <v>828</v>
      </c>
      <c r="Z3" s="261">
        <v>45406</v>
      </c>
      <c r="AA3" s="254" t="s">
        <v>828</v>
      </c>
      <c r="AB3" s="261">
        <v>45407</v>
      </c>
      <c r="AC3" s="254" t="s">
        <v>828</v>
      </c>
      <c r="AD3" s="261">
        <v>45415</v>
      </c>
      <c r="AE3" s="257" t="s">
        <v>1315</v>
      </c>
      <c r="AF3" s="257" t="s">
        <v>1306</v>
      </c>
      <c r="AG3" s="262" t="s">
        <v>1306</v>
      </c>
      <c r="AH3" s="257" t="s">
        <v>1308</v>
      </c>
      <c r="AI3" s="263" t="s">
        <v>1316</v>
      </c>
    </row>
    <row r="4" spans="1:35" ht="408" x14ac:dyDescent="0.25">
      <c r="A4" s="264"/>
      <c r="B4" s="264"/>
      <c r="C4" s="264"/>
      <c r="D4" s="264"/>
      <c r="E4" s="264"/>
      <c r="F4" s="264"/>
      <c r="G4" s="264"/>
      <c r="H4" s="264"/>
      <c r="I4" s="264"/>
      <c r="J4" s="264"/>
      <c r="K4" s="264"/>
      <c r="L4" s="264"/>
      <c r="M4" s="264"/>
      <c r="N4" s="264"/>
      <c r="O4" s="265"/>
      <c r="P4" s="264"/>
      <c r="Q4" s="264"/>
      <c r="R4" s="259"/>
      <c r="S4" s="254"/>
      <c r="T4" s="254"/>
      <c r="U4" s="254"/>
      <c r="V4" s="260"/>
      <c r="W4" s="264"/>
      <c r="X4" s="264"/>
      <c r="Y4" s="254" t="s">
        <v>836</v>
      </c>
      <c r="Z4" s="254" t="s">
        <v>1317</v>
      </c>
      <c r="AA4" s="254" t="s">
        <v>836</v>
      </c>
      <c r="AB4" s="254" t="s">
        <v>1318</v>
      </c>
      <c r="AC4" s="254" t="s">
        <v>836</v>
      </c>
      <c r="AD4" s="254" t="s">
        <v>1319</v>
      </c>
      <c r="AE4" s="264"/>
      <c r="AF4" s="264"/>
      <c r="AG4" s="266"/>
      <c r="AH4" s="264"/>
      <c r="AI4" s="267"/>
    </row>
    <row r="5" spans="1:35" x14ac:dyDescent="0.25">
      <c r="A5" s="264"/>
      <c r="B5" s="264"/>
      <c r="C5" s="264"/>
      <c r="D5" s="264"/>
      <c r="E5" s="264"/>
      <c r="F5" s="264"/>
      <c r="G5" s="264"/>
      <c r="H5" s="264"/>
      <c r="I5" s="264"/>
      <c r="J5" s="264"/>
      <c r="K5" s="264"/>
      <c r="L5" s="264"/>
      <c r="M5" s="264"/>
      <c r="N5" s="264"/>
      <c r="O5" s="265"/>
      <c r="P5" s="264"/>
      <c r="Q5" s="264"/>
      <c r="R5" s="259"/>
      <c r="S5" s="254"/>
      <c r="T5" s="254"/>
      <c r="U5" s="254"/>
      <c r="V5" s="260"/>
      <c r="W5" s="264"/>
      <c r="X5" s="264"/>
      <c r="Y5" s="254" t="s">
        <v>839</v>
      </c>
      <c r="Z5" s="254" t="s">
        <v>1275</v>
      </c>
      <c r="AA5" s="254" t="s">
        <v>839</v>
      </c>
      <c r="AB5" s="254" t="s">
        <v>1276</v>
      </c>
      <c r="AC5" s="254" t="s">
        <v>839</v>
      </c>
      <c r="AD5" s="254" t="s">
        <v>1095</v>
      </c>
      <c r="AE5" s="264"/>
      <c r="AF5" s="264"/>
      <c r="AG5" s="266"/>
      <c r="AH5" s="264"/>
      <c r="AI5" s="264"/>
    </row>
    <row r="6" spans="1:35" ht="15.75" thickBot="1" x14ac:dyDescent="0.3">
      <c r="A6" s="268"/>
      <c r="B6" s="268"/>
      <c r="C6" s="268"/>
      <c r="D6" s="268"/>
      <c r="E6" s="268"/>
      <c r="F6" s="268"/>
      <c r="G6" s="268"/>
      <c r="H6" s="268"/>
      <c r="I6" s="268"/>
      <c r="J6" s="268"/>
      <c r="K6" s="268"/>
      <c r="L6" s="268"/>
      <c r="M6" s="268"/>
      <c r="N6" s="268"/>
      <c r="O6" s="269"/>
      <c r="P6" s="268"/>
      <c r="Q6" s="268"/>
      <c r="R6" s="259"/>
      <c r="S6" s="254"/>
      <c r="T6" s="254"/>
      <c r="U6" s="254"/>
      <c r="V6" s="260"/>
      <c r="W6" s="268"/>
      <c r="X6" s="268"/>
      <c r="Y6" s="270"/>
      <c r="AD6" s="271"/>
      <c r="AE6" s="268"/>
      <c r="AF6" s="268"/>
      <c r="AG6" s="272"/>
      <c r="AH6" s="268"/>
      <c r="AI6" s="273" t="s">
        <v>1320</v>
      </c>
    </row>
    <row r="7" spans="1:35" ht="89.25" x14ac:dyDescent="0.25">
      <c r="A7" s="257" t="s">
        <v>1298</v>
      </c>
      <c r="B7" s="257">
        <v>15</v>
      </c>
      <c r="C7" s="257">
        <v>1</v>
      </c>
      <c r="D7" s="257" t="s">
        <v>1299</v>
      </c>
      <c r="E7" s="257" t="s">
        <v>1258</v>
      </c>
      <c r="F7" s="257" t="s">
        <v>1261</v>
      </c>
      <c r="G7" s="257" t="s">
        <v>1321</v>
      </c>
      <c r="H7" s="257" t="s">
        <v>1301</v>
      </c>
      <c r="I7" s="257" t="s">
        <v>1302</v>
      </c>
      <c r="J7" s="257" t="s">
        <v>1322</v>
      </c>
      <c r="K7" s="257" t="s">
        <v>1323</v>
      </c>
      <c r="L7" s="257" t="s">
        <v>1305</v>
      </c>
      <c r="M7" s="257" t="s">
        <v>1324</v>
      </c>
      <c r="N7" s="257" t="s">
        <v>1325</v>
      </c>
      <c r="O7" s="274" t="s">
        <v>1326</v>
      </c>
      <c r="P7" s="257" t="s">
        <v>1308</v>
      </c>
      <c r="Q7" s="257" t="s">
        <v>1327</v>
      </c>
      <c r="R7" s="259" t="s">
        <v>1328</v>
      </c>
      <c r="S7" s="254" t="s">
        <v>1311</v>
      </c>
      <c r="T7" s="254" t="s">
        <v>1312</v>
      </c>
      <c r="U7" s="254" t="s">
        <v>1313</v>
      </c>
      <c r="V7" s="260" t="s">
        <v>1314</v>
      </c>
      <c r="W7" s="257">
        <v>60</v>
      </c>
      <c r="X7" s="257">
        <v>100</v>
      </c>
      <c r="Y7" s="254" t="s">
        <v>828</v>
      </c>
      <c r="Z7" s="261">
        <v>45406</v>
      </c>
      <c r="AA7" s="254" t="s">
        <v>828</v>
      </c>
      <c r="AB7" s="261">
        <v>45407</v>
      </c>
      <c r="AC7" s="254" t="s">
        <v>828</v>
      </c>
      <c r="AD7" s="261">
        <v>45415</v>
      </c>
      <c r="AE7" s="257" t="s">
        <v>1315</v>
      </c>
      <c r="AF7" s="257" t="s">
        <v>1325</v>
      </c>
      <c r="AG7" s="274" t="s">
        <v>1326</v>
      </c>
      <c r="AH7" s="257" t="s">
        <v>1308</v>
      </c>
      <c r="AI7" s="263" t="s">
        <v>1329</v>
      </c>
    </row>
    <row r="8" spans="1:35" ht="395.25" x14ac:dyDescent="0.25">
      <c r="A8" s="264"/>
      <c r="B8" s="264"/>
      <c r="C8" s="264"/>
      <c r="D8" s="264"/>
      <c r="E8" s="264"/>
      <c r="F8" s="264"/>
      <c r="G8" s="264"/>
      <c r="H8" s="264"/>
      <c r="I8" s="264"/>
      <c r="J8" s="264"/>
      <c r="K8" s="264"/>
      <c r="L8" s="264"/>
      <c r="M8" s="264"/>
      <c r="N8" s="264"/>
      <c r="O8" s="275"/>
      <c r="P8" s="264"/>
      <c r="Q8" s="264"/>
      <c r="R8" s="259"/>
      <c r="S8" s="254"/>
      <c r="T8" s="254"/>
      <c r="U8" s="254"/>
      <c r="V8" s="260"/>
      <c r="W8" s="264"/>
      <c r="X8" s="264"/>
      <c r="Y8" s="254" t="s">
        <v>836</v>
      </c>
      <c r="Z8" s="254" t="s">
        <v>1330</v>
      </c>
      <c r="AA8" s="254" t="s">
        <v>836</v>
      </c>
      <c r="AB8" s="254" t="s">
        <v>1331</v>
      </c>
      <c r="AC8" s="254" t="s">
        <v>836</v>
      </c>
      <c r="AD8" s="254" t="s">
        <v>1332</v>
      </c>
      <c r="AE8" s="264"/>
      <c r="AF8" s="264"/>
      <c r="AG8" s="275"/>
      <c r="AH8" s="264"/>
      <c r="AI8" s="267"/>
    </row>
    <row r="9" spans="1:35" x14ac:dyDescent="0.25">
      <c r="A9" s="264"/>
      <c r="B9" s="264"/>
      <c r="C9" s="264"/>
      <c r="D9" s="264"/>
      <c r="E9" s="264"/>
      <c r="F9" s="264"/>
      <c r="G9" s="264"/>
      <c r="H9" s="264"/>
      <c r="I9" s="264"/>
      <c r="J9" s="264"/>
      <c r="K9" s="264"/>
      <c r="L9" s="264"/>
      <c r="M9" s="264"/>
      <c r="N9" s="264"/>
      <c r="O9" s="275"/>
      <c r="P9" s="264"/>
      <c r="Q9" s="264"/>
      <c r="R9" s="259"/>
      <c r="S9" s="254"/>
      <c r="T9" s="254"/>
      <c r="U9" s="254"/>
      <c r="V9" s="260"/>
      <c r="W9" s="264"/>
      <c r="X9" s="264"/>
      <c r="Y9" s="254" t="s">
        <v>839</v>
      </c>
      <c r="Z9" s="254" t="s">
        <v>1275</v>
      </c>
      <c r="AA9" s="254" t="s">
        <v>839</v>
      </c>
      <c r="AB9" s="254" t="s">
        <v>1276</v>
      </c>
      <c r="AC9" s="254" t="s">
        <v>839</v>
      </c>
      <c r="AD9" s="254" t="s">
        <v>1095</v>
      </c>
      <c r="AE9" s="264"/>
      <c r="AF9" s="264"/>
      <c r="AG9" s="275"/>
      <c r="AH9" s="264"/>
      <c r="AI9" s="264"/>
    </row>
    <row r="10" spans="1:35" ht="15.75" thickBot="1" x14ac:dyDescent="0.3">
      <c r="A10" s="268"/>
      <c r="B10" s="268"/>
      <c r="C10" s="268"/>
      <c r="D10" s="268"/>
      <c r="E10" s="268"/>
      <c r="F10" s="268"/>
      <c r="G10" s="268"/>
      <c r="H10" s="268"/>
      <c r="I10" s="268"/>
      <c r="J10" s="268"/>
      <c r="K10" s="268"/>
      <c r="L10" s="268"/>
      <c r="M10" s="268"/>
      <c r="N10" s="268"/>
      <c r="O10" s="276"/>
      <c r="P10" s="268"/>
      <c r="Q10" s="268"/>
      <c r="R10" s="259"/>
      <c r="S10" s="254"/>
      <c r="T10" s="254"/>
      <c r="U10" s="254"/>
      <c r="V10" s="260"/>
      <c r="W10" s="268"/>
      <c r="X10" s="268"/>
      <c r="Y10" s="270"/>
      <c r="AD10" s="271"/>
      <c r="AE10" s="268"/>
      <c r="AF10" s="268"/>
      <c r="AG10" s="276"/>
      <c r="AH10" s="268"/>
      <c r="AI10" s="273" t="s">
        <v>1333</v>
      </c>
    </row>
    <row r="11" spans="1:35" ht="89.25" x14ac:dyDescent="0.25">
      <c r="A11" s="257" t="s">
        <v>1334</v>
      </c>
      <c r="B11" s="257">
        <v>5</v>
      </c>
      <c r="C11" s="257">
        <v>1</v>
      </c>
      <c r="D11" s="257" t="s">
        <v>1299</v>
      </c>
      <c r="E11" s="257" t="s">
        <v>1335</v>
      </c>
      <c r="F11" s="257" t="s">
        <v>1336</v>
      </c>
      <c r="G11" s="257" t="s">
        <v>1337</v>
      </c>
      <c r="H11" s="257" t="s">
        <v>1338</v>
      </c>
      <c r="I11" s="257" t="s">
        <v>1302</v>
      </c>
      <c r="J11" s="257" t="s">
        <v>1339</v>
      </c>
      <c r="K11" s="257" t="s">
        <v>1340</v>
      </c>
      <c r="L11" s="257" t="s">
        <v>1341</v>
      </c>
      <c r="M11" s="257" t="s">
        <v>809</v>
      </c>
      <c r="N11" s="257" t="s">
        <v>1342</v>
      </c>
      <c r="O11" s="258" t="s">
        <v>1307</v>
      </c>
      <c r="P11" s="257" t="s">
        <v>1308</v>
      </c>
      <c r="Q11" s="257" t="s">
        <v>1343</v>
      </c>
      <c r="R11" s="259" t="s">
        <v>1328</v>
      </c>
      <c r="S11" s="254" t="s">
        <v>1311</v>
      </c>
      <c r="T11" s="254" t="s">
        <v>1312</v>
      </c>
      <c r="U11" s="254" t="s">
        <v>1313</v>
      </c>
      <c r="V11" s="260" t="s">
        <v>1314</v>
      </c>
      <c r="W11" s="257">
        <v>48</v>
      </c>
      <c r="X11" s="257">
        <v>80</v>
      </c>
      <c r="Y11" s="254" t="s">
        <v>828</v>
      </c>
      <c r="Z11" s="261">
        <v>45411</v>
      </c>
      <c r="AA11" s="254" t="s">
        <v>828</v>
      </c>
      <c r="AB11" s="261">
        <v>45411</v>
      </c>
      <c r="AC11" s="254" t="s">
        <v>828</v>
      </c>
      <c r="AD11" s="261">
        <v>45415</v>
      </c>
      <c r="AE11" s="257" t="s">
        <v>1315</v>
      </c>
      <c r="AF11" s="257" t="s">
        <v>1342</v>
      </c>
      <c r="AG11" s="258" t="s">
        <v>1307</v>
      </c>
      <c r="AH11" s="257" t="s">
        <v>1308</v>
      </c>
      <c r="AI11" s="263" t="s">
        <v>1344</v>
      </c>
    </row>
    <row r="12" spans="1:35" ht="409.5" x14ac:dyDescent="0.25">
      <c r="A12" s="264"/>
      <c r="B12" s="264"/>
      <c r="C12" s="264"/>
      <c r="D12" s="264"/>
      <c r="E12" s="264"/>
      <c r="F12" s="264"/>
      <c r="G12" s="264"/>
      <c r="H12" s="264"/>
      <c r="I12" s="264"/>
      <c r="J12" s="264"/>
      <c r="K12" s="264"/>
      <c r="L12" s="264"/>
      <c r="M12" s="264"/>
      <c r="N12" s="264"/>
      <c r="O12" s="265"/>
      <c r="P12" s="264"/>
      <c r="Q12" s="264"/>
      <c r="R12" s="259"/>
      <c r="S12" s="254"/>
      <c r="T12" s="254"/>
      <c r="U12" s="254"/>
      <c r="V12" s="260"/>
      <c r="W12" s="264"/>
      <c r="X12" s="264"/>
      <c r="Y12" s="254" t="s">
        <v>836</v>
      </c>
      <c r="Z12" s="254" t="s">
        <v>1345</v>
      </c>
      <c r="AA12" s="254" t="s">
        <v>836</v>
      </c>
      <c r="AB12" s="254" t="s">
        <v>1346</v>
      </c>
      <c r="AC12" s="254" t="s">
        <v>836</v>
      </c>
      <c r="AD12" s="254" t="s">
        <v>1347</v>
      </c>
      <c r="AE12" s="264"/>
      <c r="AF12" s="264"/>
      <c r="AG12" s="265"/>
      <c r="AH12" s="264"/>
      <c r="AI12" s="267"/>
    </row>
    <row r="13" spans="1:35" x14ac:dyDescent="0.25">
      <c r="A13" s="264"/>
      <c r="B13" s="264"/>
      <c r="C13" s="264"/>
      <c r="D13" s="264"/>
      <c r="E13" s="264"/>
      <c r="F13" s="264"/>
      <c r="G13" s="264"/>
      <c r="H13" s="264"/>
      <c r="I13" s="264"/>
      <c r="J13" s="264"/>
      <c r="K13" s="264"/>
      <c r="L13" s="264"/>
      <c r="M13" s="264"/>
      <c r="N13" s="264"/>
      <c r="O13" s="265"/>
      <c r="P13" s="264"/>
      <c r="Q13" s="264"/>
      <c r="R13" s="259"/>
      <c r="S13" s="254"/>
      <c r="T13" s="254"/>
      <c r="U13" s="254"/>
      <c r="V13" s="260"/>
      <c r="W13" s="264"/>
      <c r="X13" s="264"/>
      <c r="Y13" s="254" t="s">
        <v>839</v>
      </c>
      <c r="Z13" s="254" t="s">
        <v>842</v>
      </c>
      <c r="AA13" s="254" t="s">
        <v>839</v>
      </c>
      <c r="AB13" s="254" t="s">
        <v>1276</v>
      </c>
      <c r="AC13" s="254" t="s">
        <v>839</v>
      </c>
      <c r="AD13" s="254" t="s">
        <v>903</v>
      </c>
      <c r="AE13" s="264"/>
      <c r="AF13" s="264"/>
      <c r="AG13" s="265"/>
      <c r="AH13" s="264"/>
      <c r="AI13" s="264"/>
    </row>
    <row r="14" spans="1:35" ht="15.75" thickBot="1" x14ac:dyDescent="0.3">
      <c r="A14" s="268"/>
      <c r="B14" s="268"/>
      <c r="C14" s="268"/>
      <c r="D14" s="268"/>
      <c r="E14" s="268"/>
      <c r="F14" s="268"/>
      <c r="G14" s="268"/>
      <c r="H14" s="268"/>
      <c r="I14" s="268"/>
      <c r="J14" s="268"/>
      <c r="K14" s="268"/>
      <c r="L14" s="268"/>
      <c r="M14" s="268"/>
      <c r="N14" s="268"/>
      <c r="O14" s="269"/>
      <c r="P14" s="268"/>
      <c r="Q14" s="268"/>
      <c r="R14" s="259"/>
      <c r="S14" s="254"/>
      <c r="T14" s="254"/>
      <c r="U14" s="254"/>
      <c r="V14" s="260"/>
      <c r="W14" s="268"/>
      <c r="X14" s="268"/>
      <c r="Y14" s="270"/>
      <c r="AD14" s="271"/>
      <c r="AE14" s="268"/>
      <c r="AF14" s="268"/>
      <c r="AG14" s="269"/>
      <c r="AH14" s="268"/>
      <c r="AI14" s="273" t="s">
        <v>1348</v>
      </c>
    </row>
    <row r="15" spans="1:35" ht="102" x14ac:dyDescent="0.25">
      <c r="A15" s="257" t="s">
        <v>1349</v>
      </c>
      <c r="B15" s="257">
        <v>17</v>
      </c>
      <c r="C15" s="257">
        <v>1</v>
      </c>
      <c r="D15" s="257" t="s">
        <v>1299</v>
      </c>
      <c r="E15" s="257" t="s">
        <v>1042</v>
      </c>
      <c r="F15" s="257" t="s">
        <v>1045</v>
      </c>
      <c r="G15" s="257" t="s">
        <v>1350</v>
      </c>
      <c r="H15" s="257" t="s">
        <v>1351</v>
      </c>
      <c r="I15" s="257" t="s">
        <v>1352</v>
      </c>
      <c r="J15" s="257" t="s">
        <v>1353</v>
      </c>
      <c r="K15" s="257" t="s">
        <v>1354</v>
      </c>
      <c r="L15" s="257" t="s">
        <v>1355</v>
      </c>
      <c r="M15" s="257" t="s">
        <v>1356</v>
      </c>
      <c r="N15" s="257" t="s">
        <v>1306</v>
      </c>
      <c r="O15" s="262" t="s">
        <v>1306</v>
      </c>
      <c r="P15" s="257" t="s">
        <v>1308</v>
      </c>
      <c r="Q15" s="257" t="s">
        <v>1357</v>
      </c>
      <c r="R15" s="259" t="s">
        <v>1310</v>
      </c>
      <c r="S15" s="254" t="s">
        <v>1311</v>
      </c>
      <c r="T15" s="254" t="s">
        <v>1312</v>
      </c>
      <c r="U15" s="254" t="s">
        <v>1313</v>
      </c>
      <c r="V15" s="260" t="s">
        <v>1314</v>
      </c>
      <c r="W15" s="257">
        <v>28</v>
      </c>
      <c r="X15" s="257">
        <v>60</v>
      </c>
      <c r="Y15" s="254" t="s">
        <v>828</v>
      </c>
      <c r="Z15" s="261">
        <v>45404</v>
      </c>
      <c r="AA15" s="254" t="s">
        <v>828</v>
      </c>
      <c r="AB15" s="261">
        <v>45411</v>
      </c>
      <c r="AC15" s="254" t="s">
        <v>828</v>
      </c>
      <c r="AD15" s="261">
        <v>45414</v>
      </c>
      <c r="AE15" s="257" t="s">
        <v>1356</v>
      </c>
      <c r="AF15" s="257" t="s">
        <v>1306</v>
      </c>
      <c r="AG15" s="262" t="s">
        <v>1306</v>
      </c>
      <c r="AH15" s="257" t="s">
        <v>1308</v>
      </c>
      <c r="AI15" s="263" t="s">
        <v>1358</v>
      </c>
    </row>
    <row r="16" spans="1:35" ht="178.5" x14ac:dyDescent="0.25">
      <c r="A16" s="264"/>
      <c r="B16" s="264"/>
      <c r="C16" s="264"/>
      <c r="D16" s="264"/>
      <c r="E16" s="264"/>
      <c r="F16" s="264"/>
      <c r="G16" s="264"/>
      <c r="H16" s="264"/>
      <c r="I16" s="264"/>
      <c r="J16" s="264"/>
      <c r="K16" s="264"/>
      <c r="L16" s="264"/>
      <c r="M16" s="264"/>
      <c r="N16" s="264"/>
      <c r="O16" s="266"/>
      <c r="P16" s="264"/>
      <c r="Q16" s="264"/>
      <c r="R16" s="259"/>
      <c r="S16" s="254"/>
      <c r="T16" s="254"/>
      <c r="U16" s="254"/>
      <c r="V16" s="260"/>
      <c r="W16" s="264"/>
      <c r="X16" s="264"/>
      <c r="Y16" s="254" t="s">
        <v>836</v>
      </c>
      <c r="Z16" s="254" t="s">
        <v>1359</v>
      </c>
      <c r="AA16" s="254" t="s">
        <v>836</v>
      </c>
      <c r="AB16" s="254" t="s">
        <v>1360</v>
      </c>
      <c r="AC16" s="254" t="s">
        <v>836</v>
      </c>
      <c r="AD16" s="254" t="s">
        <v>1361</v>
      </c>
      <c r="AE16" s="264"/>
      <c r="AF16" s="264"/>
      <c r="AG16" s="266"/>
      <c r="AH16" s="264"/>
      <c r="AI16" s="267"/>
    </row>
    <row r="17" spans="1:35" x14ac:dyDescent="0.25">
      <c r="A17" s="264"/>
      <c r="B17" s="264"/>
      <c r="C17" s="264"/>
      <c r="D17" s="264"/>
      <c r="E17" s="264"/>
      <c r="F17" s="264"/>
      <c r="G17" s="264"/>
      <c r="H17" s="264"/>
      <c r="I17" s="264"/>
      <c r="J17" s="264"/>
      <c r="K17" s="264"/>
      <c r="L17" s="264"/>
      <c r="M17" s="264"/>
      <c r="N17" s="264"/>
      <c r="O17" s="266"/>
      <c r="P17" s="264"/>
      <c r="Q17" s="264"/>
      <c r="R17" s="259"/>
      <c r="S17" s="254"/>
      <c r="T17" s="254"/>
      <c r="U17" s="254"/>
      <c r="V17" s="260"/>
      <c r="W17" s="264"/>
      <c r="X17" s="264"/>
      <c r="Y17" s="254" t="s">
        <v>839</v>
      </c>
      <c r="Z17" s="254" t="s">
        <v>992</v>
      </c>
      <c r="AA17" s="254" t="s">
        <v>839</v>
      </c>
      <c r="AB17" s="254" t="s">
        <v>880</v>
      </c>
      <c r="AC17" s="254" t="s">
        <v>839</v>
      </c>
      <c r="AD17" s="254" t="s">
        <v>1058</v>
      </c>
      <c r="AE17" s="264"/>
      <c r="AF17" s="264"/>
      <c r="AG17" s="266"/>
      <c r="AH17" s="264"/>
      <c r="AI17" s="264"/>
    </row>
    <row r="18" spans="1:35" ht="15.75" thickBot="1" x14ac:dyDescent="0.3">
      <c r="A18" s="268"/>
      <c r="B18" s="268"/>
      <c r="C18" s="268"/>
      <c r="D18" s="268"/>
      <c r="E18" s="268"/>
      <c r="F18" s="268"/>
      <c r="G18" s="268"/>
      <c r="H18" s="268"/>
      <c r="I18" s="268"/>
      <c r="J18" s="268"/>
      <c r="K18" s="268"/>
      <c r="L18" s="268"/>
      <c r="M18" s="268"/>
      <c r="N18" s="268"/>
      <c r="O18" s="272"/>
      <c r="P18" s="268"/>
      <c r="Q18" s="268"/>
      <c r="R18" s="259"/>
      <c r="S18" s="254"/>
      <c r="T18" s="254"/>
      <c r="U18" s="254"/>
      <c r="V18" s="260"/>
      <c r="W18" s="268"/>
      <c r="X18" s="268"/>
      <c r="Y18" s="270"/>
      <c r="AD18" s="271"/>
      <c r="AE18" s="268"/>
      <c r="AF18" s="268"/>
      <c r="AG18" s="272"/>
      <c r="AH18" s="268"/>
      <c r="AI18" s="273" t="s">
        <v>1362</v>
      </c>
    </row>
    <row r="19" spans="1:35" ht="102" x14ac:dyDescent="0.25">
      <c r="A19" s="257" t="s">
        <v>1349</v>
      </c>
      <c r="B19" s="257">
        <v>18</v>
      </c>
      <c r="C19" s="257">
        <v>1</v>
      </c>
      <c r="D19" s="257" t="s">
        <v>1299</v>
      </c>
      <c r="E19" s="257" t="s">
        <v>1042</v>
      </c>
      <c r="F19" s="257" t="s">
        <v>1045</v>
      </c>
      <c r="G19" s="257" t="s">
        <v>1363</v>
      </c>
      <c r="H19" s="257" t="s">
        <v>1351</v>
      </c>
      <c r="I19" s="257" t="s">
        <v>1364</v>
      </c>
      <c r="J19" s="257" t="s">
        <v>1365</v>
      </c>
      <c r="K19" s="257" t="s">
        <v>1366</v>
      </c>
      <c r="L19" s="257" t="s">
        <v>1367</v>
      </c>
      <c r="M19" s="257" t="s">
        <v>809</v>
      </c>
      <c r="N19" s="257" t="s">
        <v>1342</v>
      </c>
      <c r="O19" s="258" t="s">
        <v>1307</v>
      </c>
      <c r="P19" s="257" t="s">
        <v>1308</v>
      </c>
      <c r="Q19" s="257" t="s">
        <v>1368</v>
      </c>
      <c r="R19" s="259" t="s">
        <v>1328</v>
      </c>
      <c r="S19" s="254" t="s">
        <v>1311</v>
      </c>
      <c r="T19" s="254" t="s">
        <v>1312</v>
      </c>
      <c r="U19" s="254" t="s">
        <v>1313</v>
      </c>
      <c r="V19" s="260" t="s">
        <v>1314</v>
      </c>
      <c r="W19" s="257">
        <v>48</v>
      </c>
      <c r="X19" s="257">
        <v>80</v>
      </c>
      <c r="Y19" s="254" t="s">
        <v>828</v>
      </c>
      <c r="Z19" s="261">
        <v>45404</v>
      </c>
      <c r="AA19" s="254" t="s">
        <v>828</v>
      </c>
      <c r="AB19" s="261">
        <v>45411</v>
      </c>
      <c r="AC19" s="254" t="s">
        <v>828</v>
      </c>
      <c r="AD19" s="261">
        <v>45412</v>
      </c>
      <c r="AE19" s="257" t="s">
        <v>1315</v>
      </c>
      <c r="AF19" s="257" t="s">
        <v>1342</v>
      </c>
      <c r="AG19" s="258" t="s">
        <v>1307</v>
      </c>
      <c r="AH19" s="257" t="s">
        <v>1308</v>
      </c>
      <c r="AI19" s="263" t="s">
        <v>1369</v>
      </c>
    </row>
    <row r="20" spans="1:35" ht="408" x14ac:dyDescent="0.25">
      <c r="A20" s="264"/>
      <c r="B20" s="264"/>
      <c r="C20" s="264"/>
      <c r="D20" s="264"/>
      <c r="E20" s="264"/>
      <c r="F20" s="264"/>
      <c r="G20" s="264"/>
      <c r="H20" s="264"/>
      <c r="I20" s="264"/>
      <c r="J20" s="264"/>
      <c r="K20" s="264"/>
      <c r="L20" s="264"/>
      <c r="M20" s="264"/>
      <c r="N20" s="264"/>
      <c r="O20" s="265"/>
      <c r="P20" s="264"/>
      <c r="Q20" s="264"/>
      <c r="R20" s="259"/>
      <c r="S20" s="254"/>
      <c r="T20" s="254"/>
      <c r="U20" s="254"/>
      <c r="V20" s="260"/>
      <c r="W20" s="264"/>
      <c r="X20" s="264"/>
      <c r="Y20" s="254" t="s">
        <v>836</v>
      </c>
      <c r="Z20" s="254" t="s">
        <v>1370</v>
      </c>
      <c r="AA20" s="254" t="s">
        <v>836</v>
      </c>
      <c r="AB20" s="254" t="s">
        <v>1371</v>
      </c>
      <c r="AC20" s="254" t="s">
        <v>836</v>
      </c>
      <c r="AD20" s="254" t="s">
        <v>1372</v>
      </c>
      <c r="AE20" s="264"/>
      <c r="AF20" s="264"/>
      <c r="AG20" s="265"/>
      <c r="AH20" s="264"/>
      <c r="AI20" s="267"/>
    </row>
    <row r="21" spans="1:35" x14ac:dyDescent="0.25">
      <c r="A21" s="264"/>
      <c r="B21" s="264"/>
      <c r="C21" s="264"/>
      <c r="D21" s="264"/>
      <c r="E21" s="264"/>
      <c r="F21" s="264"/>
      <c r="G21" s="264"/>
      <c r="H21" s="264"/>
      <c r="I21" s="264"/>
      <c r="J21" s="264"/>
      <c r="K21" s="264"/>
      <c r="L21" s="264"/>
      <c r="M21" s="264"/>
      <c r="N21" s="264"/>
      <c r="O21" s="265"/>
      <c r="P21" s="264"/>
      <c r="Q21" s="264"/>
      <c r="R21" s="259"/>
      <c r="S21" s="254"/>
      <c r="T21" s="254"/>
      <c r="U21" s="254"/>
      <c r="V21" s="260"/>
      <c r="W21" s="264"/>
      <c r="X21" s="264"/>
      <c r="Y21" s="254" t="s">
        <v>839</v>
      </c>
      <c r="Z21" s="254" t="s">
        <v>992</v>
      </c>
      <c r="AA21" s="254" t="s">
        <v>839</v>
      </c>
      <c r="AB21" s="254" t="s">
        <v>880</v>
      </c>
      <c r="AC21" s="254" t="s">
        <v>839</v>
      </c>
      <c r="AD21" s="254" t="s">
        <v>1058</v>
      </c>
      <c r="AE21" s="264"/>
      <c r="AF21" s="264"/>
      <c r="AG21" s="265"/>
      <c r="AH21" s="264"/>
      <c r="AI21" s="264"/>
    </row>
    <row r="22" spans="1:35" ht="15.75" thickBot="1" x14ac:dyDescent="0.3">
      <c r="A22" s="268"/>
      <c r="B22" s="268"/>
      <c r="C22" s="268"/>
      <c r="D22" s="268"/>
      <c r="E22" s="268"/>
      <c r="F22" s="268"/>
      <c r="G22" s="268"/>
      <c r="H22" s="268"/>
      <c r="I22" s="268"/>
      <c r="J22" s="268"/>
      <c r="K22" s="268"/>
      <c r="L22" s="268"/>
      <c r="M22" s="268"/>
      <c r="N22" s="268"/>
      <c r="O22" s="269"/>
      <c r="P22" s="268"/>
      <c r="Q22" s="268"/>
      <c r="R22" s="259"/>
      <c r="S22" s="254"/>
      <c r="T22" s="254"/>
      <c r="U22" s="254"/>
      <c r="V22" s="260"/>
      <c r="W22" s="268"/>
      <c r="X22" s="268"/>
      <c r="Y22" s="270"/>
      <c r="AD22" s="271"/>
      <c r="AE22" s="268"/>
      <c r="AF22" s="268"/>
      <c r="AG22" s="269"/>
      <c r="AH22" s="268"/>
      <c r="AI22" s="273" t="s">
        <v>1373</v>
      </c>
    </row>
    <row r="23" spans="1:35" ht="255" x14ac:dyDescent="0.25">
      <c r="A23" s="257" t="s">
        <v>1349</v>
      </c>
      <c r="B23" s="257">
        <v>19</v>
      </c>
      <c r="C23" s="257">
        <v>1</v>
      </c>
      <c r="D23" s="257" t="s">
        <v>1299</v>
      </c>
      <c r="E23" s="257" t="s">
        <v>1042</v>
      </c>
      <c r="F23" s="257" t="s">
        <v>1045</v>
      </c>
      <c r="G23" s="257" t="s">
        <v>1374</v>
      </c>
      <c r="H23" s="257" t="s">
        <v>1351</v>
      </c>
      <c r="I23" s="257" t="s">
        <v>1302</v>
      </c>
      <c r="J23" s="257" t="s">
        <v>1375</v>
      </c>
      <c r="K23" s="257" t="s">
        <v>1376</v>
      </c>
      <c r="L23" s="257" t="s">
        <v>1341</v>
      </c>
      <c r="M23" s="257" t="s">
        <v>809</v>
      </c>
      <c r="N23" s="257" t="s">
        <v>1306</v>
      </c>
      <c r="O23" s="258" t="s">
        <v>1307</v>
      </c>
      <c r="P23" s="257" t="s">
        <v>1308</v>
      </c>
      <c r="Q23" s="257" t="s">
        <v>1377</v>
      </c>
      <c r="R23" s="259" t="s">
        <v>1328</v>
      </c>
      <c r="S23" s="254" t="s">
        <v>1311</v>
      </c>
      <c r="T23" s="254" t="s">
        <v>1312</v>
      </c>
      <c r="U23" s="254" t="s">
        <v>1313</v>
      </c>
      <c r="V23" s="260" t="s">
        <v>1314</v>
      </c>
      <c r="W23" s="257">
        <v>48</v>
      </c>
      <c r="X23" s="257">
        <v>60</v>
      </c>
      <c r="Y23" s="254" t="s">
        <v>828</v>
      </c>
      <c r="Z23" s="261">
        <v>45404</v>
      </c>
      <c r="AA23" s="254" t="s">
        <v>828</v>
      </c>
      <c r="AB23" s="261">
        <v>45411</v>
      </c>
      <c r="AC23" s="254" t="s">
        <v>828</v>
      </c>
      <c r="AD23" s="261">
        <v>45412</v>
      </c>
      <c r="AE23" s="257" t="s">
        <v>1315</v>
      </c>
      <c r="AF23" s="257" t="s">
        <v>1306</v>
      </c>
      <c r="AG23" s="262" t="s">
        <v>1306</v>
      </c>
      <c r="AH23" s="257" t="s">
        <v>1308</v>
      </c>
      <c r="AI23" s="263" t="s">
        <v>1378</v>
      </c>
    </row>
    <row r="24" spans="1:35" ht="382.5" x14ac:dyDescent="0.25">
      <c r="A24" s="264"/>
      <c r="B24" s="264"/>
      <c r="C24" s="264"/>
      <c r="D24" s="264"/>
      <c r="E24" s="264"/>
      <c r="F24" s="264"/>
      <c r="G24" s="264"/>
      <c r="H24" s="264"/>
      <c r="I24" s="264"/>
      <c r="J24" s="264"/>
      <c r="K24" s="264"/>
      <c r="L24" s="264"/>
      <c r="M24" s="264"/>
      <c r="N24" s="264"/>
      <c r="O24" s="265"/>
      <c r="P24" s="264"/>
      <c r="Q24" s="264"/>
      <c r="R24" s="259"/>
      <c r="S24" s="254"/>
      <c r="T24" s="254"/>
      <c r="U24" s="254"/>
      <c r="V24" s="260"/>
      <c r="W24" s="264"/>
      <c r="X24" s="264"/>
      <c r="Y24" s="254" t="s">
        <v>836</v>
      </c>
      <c r="Z24" s="254" t="s">
        <v>1379</v>
      </c>
      <c r="AA24" s="254" t="s">
        <v>836</v>
      </c>
      <c r="AB24" s="254" t="s">
        <v>1380</v>
      </c>
      <c r="AC24" s="254" t="s">
        <v>836</v>
      </c>
      <c r="AD24" s="254" t="s">
        <v>1381</v>
      </c>
      <c r="AE24" s="264"/>
      <c r="AF24" s="264"/>
      <c r="AG24" s="266"/>
      <c r="AH24" s="264"/>
      <c r="AI24" s="267"/>
    </row>
    <row r="25" spans="1:35" x14ac:dyDescent="0.25">
      <c r="A25" s="264"/>
      <c r="B25" s="264"/>
      <c r="C25" s="264"/>
      <c r="D25" s="264"/>
      <c r="E25" s="264"/>
      <c r="F25" s="264"/>
      <c r="G25" s="264"/>
      <c r="H25" s="264"/>
      <c r="I25" s="264"/>
      <c r="J25" s="264"/>
      <c r="K25" s="264"/>
      <c r="L25" s="264"/>
      <c r="M25" s="264"/>
      <c r="N25" s="264"/>
      <c r="O25" s="265"/>
      <c r="P25" s="264"/>
      <c r="Q25" s="264"/>
      <c r="R25" s="259"/>
      <c r="S25" s="254"/>
      <c r="T25" s="254"/>
      <c r="U25" s="254"/>
      <c r="V25" s="260"/>
      <c r="W25" s="264"/>
      <c r="X25" s="264"/>
      <c r="Y25" s="254" t="s">
        <v>839</v>
      </c>
      <c r="Z25" s="254" t="s">
        <v>992</v>
      </c>
      <c r="AA25" s="254" t="s">
        <v>839</v>
      </c>
      <c r="AB25" s="254" t="s">
        <v>880</v>
      </c>
      <c r="AC25" s="254" t="s">
        <v>839</v>
      </c>
      <c r="AD25" s="254" t="s">
        <v>1058</v>
      </c>
      <c r="AE25" s="264"/>
      <c r="AF25" s="264"/>
      <c r="AG25" s="266"/>
      <c r="AH25" s="264"/>
      <c r="AI25" s="264"/>
    </row>
    <row r="26" spans="1:35" ht="15.75" thickBot="1" x14ac:dyDescent="0.3">
      <c r="A26" s="268"/>
      <c r="B26" s="268"/>
      <c r="C26" s="268"/>
      <c r="D26" s="268"/>
      <c r="E26" s="268"/>
      <c r="F26" s="268"/>
      <c r="G26" s="268"/>
      <c r="H26" s="268"/>
      <c r="I26" s="268"/>
      <c r="J26" s="268"/>
      <c r="K26" s="268"/>
      <c r="L26" s="268"/>
      <c r="M26" s="268"/>
      <c r="N26" s="268"/>
      <c r="O26" s="269"/>
      <c r="P26" s="268"/>
      <c r="Q26" s="268"/>
      <c r="R26" s="259"/>
      <c r="S26" s="254"/>
      <c r="T26" s="254"/>
      <c r="U26" s="254"/>
      <c r="V26" s="260"/>
      <c r="W26" s="268"/>
      <c r="X26" s="268"/>
      <c r="Y26" s="270"/>
      <c r="AD26" s="271"/>
      <c r="AE26" s="268"/>
      <c r="AF26" s="268"/>
      <c r="AG26" s="272"/>
      <c r="AH26" s="268"/>
      <c r="AI26" s="273" t="s">
        <v>1382</v>
      </c>
    </row>
    <row r="27" spans="1:35" ht="114.75" x14ac:dyDescent="0.25">
      <c r="A27" s="257" t="s">
        <v>1383</v>
      </c>
      <c r="B27" s="257">
        <v>20</v>
      </c>
      <c r="C27" s="257">
        <v>1</v>
      </c>
      <c r="D27" s="257" t="s">
        <v>1299</v>
      </c>
      <c r="E27" s="257" t="s">
        <v>1161</v>
      </c>
      <c r="F27" s="257" t="s">
        <v>1164</v>
      </c>
      <c r="G27" s="257" t="s">
        <v>1384</v>
      </c>
      <c r="H27" s="257" t="s">
        <v>1385</v>
      </c>
      <c r="I27" s="257" t="s">
        <v>1302</v>
      </c>
      <c r="J27" s="257" t="s">
        <v>1386</v>
      </c>
      <c r="K27" s="257" t="s">
        <v>1387</v>
      </c>
      <c r="L27" s="257" t="s">
        <v>1367</v>
      </c>
      <c r="M27" s="257" t="s">
        <v>1356</v>
      </c>
      <c r="N27" s="257" t="s">
        <v>1342</v>
      </c>
      <c r="O27" s="258" t="s">
        <v>1307</v>
      </c>
      <c r="P27" s="257" t="s">
        <v>1308</v>
      </c>
      <c r="Q27" s="257" t="s">
        <v>1388</v>
      </c>
      <c r="R27" s="259" t="s">
        <v>1328</v>
      </c>
      <c r="S27" s="254" t="s">
        <v>1311</v>
      </c>
      <c r="T27" s="254" t="s">
        <v>1312</v>
      </c>
      <c r="U27" s="254" t="s">
        <v>1313</v>
      </c>
      <c r="V27" s="260" t="s">
        <v>1314</v>
      </c>
      <c r="W27" s="257">
        <v>24</v>
      </c>
      <c r="X27" s="257">
        <v>80</v>
      </c>
      <c r="Y27" s="254" t="s">
        <v>828</v>
      </c>
      <c r="Z27" s="261">
        <v>45403</v>
      </c>
      <c r="AA27" s="254" t="s">
        <v>828</v>
      </c>
      <c r="AB27" s="261">
        <v>45411</v>
      </c>
      <c r="AC27" s="254" t="s">
        <v>828</v>
      </c>
      <c r="AD27" s="261">
        <v>45415</v>
      </c>
      <c r="AE27" s="257" t="s">
        <v>1356</v>
      </c>
      <c r="AF27" s="257" t="s">
        <v>1342</v>
      </c>
      <c r="AG27" s="258" t="s">
        <v>1307</v>
      </c>
      <c r="AH27" s="257" t="s">
        <v>1308</v>
      </c>
      <c r="AI27" s="263" t="s">
        <v>1389</v>
      </c>
    </row>
    <row r="28" spans="1:35" ht="409.5" x14ac:dyDescent="0.25">
      <c r="A28" s="264"/>
      <c r="B28" s="264"/>
      <c r="C28" s="264"/>
      <c r="D28" s="264"/>
      <c r="E28" s="264"/>
      <c r="F28" s="264"/>
      <c r="G28" s="264"/>
      <c r="H28" s="264"/>
      <c r="I28" s="264"/>
      <c r="J28" s="264"/>
      <c r="K28" s="264"/>
      <c r="L28" s="264"/>
      <c r="M28" s="264"/>
      <c r="N28" s="264"/>
      <c r="O28" s="265"/>
      <c r="P28" s="264"/>
      <c r="Q28" s="264"/>
      <c r="R28" s="259"/>
      <c r="S28" s="254"/>
      <c r="T28" s="254"/>
      <c r="U28" s="254"/>
      <c r="V28" s="260"/>
      <c r="W28" s="264"/>
      <c r="X28" s="264"/>
      <c r="Y28" s="254" t="s">
        <v>836</v>
      </c>
      <c r="Z28" s="254" t="s">
        <v>1390</v>
      </c>
      <c r="AA28" s="254" t="s">
        <v>836</v>
      </c>
      <c r="AB28" s="254" t="s">
        <v>1391</v>
      </c>
      <c r="AC28" s="254" t="s">
        <v>836</v>
      </c>
      <c r="AD28" s="254" t="s">
        <v>1392</v>
      </c>
      <c r="AE28" s="264"/>
      <c r="AF28" s="264"/>
      <c r="AG28" s="265"/>
      <c r="AH28" s="264"/>
      <c r="AI28" s="267"/>
    </row>
    <row r="29" spans="1:35" x14ac:dyDescent="0.25">
      <c r="A29" s="264"/>
      <c r="B29" s="264"/>
      <c r="C29" s="264"/>
      <c r="D29" s="264"/>
      <c r="E29" s="264"/>
      <c r="F29" s="264"/>
      <c r="G29" s="264"/>
      <c r="H29" s="264"/>
      <c r="I29" s="264"/>
      <c r="J29" s="264"/>
      <c r="K29" s="264"/>
      <c r="L29" s="264"/>
      <c r="M29" s="264"/>
      <c r="N29" s="264"/>
      <c r="O29" s="265"/>
      <c r="P29" s="264"/>
      <c r="Q29" s="264"/>
      <c r="R29" s="259"/>
      <c r="S29" s="254"/>
      <c r="T29" s="254"/>
      <c r="U29" s="254"/>
      <c r="V29" s="260"/>
      <c r="W29" s="264"/>
      <c r="X29" s="264"/>
      <c r="Y29" s="254" t="s">
        <v>839</v>
      </c>
      <c r="Z29" s="254" t="s">
        <v>992</v>
      </c>
      <c r="AA29" s="254" t="s">
        <v>839</v>
      </c>
      <c r="AB29" s="254" t="s">
        <v>880</v>
      </c>
      <c r="AC29" s="254" t="s">
        <v>839</v>
      </c>
      <c r="AD29" s="254" t="s">
        <v>1058</v>
      </c>
      <c r="AE29" s="264"/>
      <c r="AF29" s="264"/>
      <c r="AG29" s="265"/>
      <c r="AH29" s="264"/>
      <c r="AI29" s="264"/>
    </row>
    <row r="30" spans="1:35" ht="15.75" thickBot="1" x14ac:dyDescent="0.3">
      <c r="A30" s="268"/>
      <c r="B30" s="268"/>
      <c r="C30" s="268"/>
      <c r="D30" s="268"/>
      <c r="E30" s="268"/>
      <c r="F30" s="268"/>
      <c r="G30" s="268"/>
      <c r="H30" s="268"/>
      <c r="I30" s="268"/>
      <c r="J30" s="268"/>
      <c r="K30" s="268"/>
      <c r="L30" s="268"/>
      <c r="M30" s="268"/>
      <c r="N30" s="268"/>
      <c r="O30" s="269"/>
      <c r="P30" s="268"/>
      <c r="Q30" s="268"/>
      <c r="R30" s="259"/>
      <c r="S30" s="254"/>
      <c r="T30" s="254"/>
      <c r="U30" s="254"/>
      <c r="V30" s="260"/>
      <c r="W30" s="268"/>
      <c r="X30" s="268"/>
      <c r="Y30" s="270"/>
      <c r="AD30" s="271"/>
      <c r="AE30" s="268"/>
      <c r="AF30" s="268"/>
      <c r="AG30" s="269"/>
      <c r="AH30" s="268"/>
      <c r="AI30" s="273" t="s">
        <v>1393</v>
      </c>
    </row>
    <row r="31" spans="1:35" ht="114.75" x14ac:dyDescent="0.25">
      <c r="A31" s="257" t="s">
        <v>1383</v>
      </c>
      <c r="B31" s="257">
        <v>21</v>
      </c>
      <c r="C31" s="257">
        <v>1</v>
      </c>
      <c r="D31" s="257" t="s">
        <v>1299</v>
      </c>
      <c r="E31" s="257" t="s">
        <v>1161</v>
      </c>
      <c r="F31" s="257" t="s">
        <v>1164</v>
      </c>
      <c r="G31" s="257" t="s">
        <v>1394</v>
      </c>
      <c r="H31" s="257" t="s">
        <v>1385</v>
      </c>
      <c r="I31" s="257" t="s">
        <v>1395</v>
      </c>
      <c r="J31" s="257" t="s">
        <v>1396</v>
      </c>
      <c r="K31" s="257" t="s">
        <v>1397</v>
      </c>
      <c r="L31" s="257" t="s">
        <v>1355</v>
      </c>
      <c r="M31" s="257" t="s">
        <v>1356</v>
      </c>
      <c r="N31" s="257" t="s">
        <v>1398</v>
      </c>
      <c r="O31" s="277" t="s">
        <v>1399</v>
      </c>
      <c r="P31" s="257" t="s">
        <v>1400</v>
      </c>
      <c r="Q31" s="257" t="s">
        <v>1401</v>
      </c>
      <c r="R31" s="259" t="s">
        <v>1328</v>
      </c>
      <c r="S31" s="254" t="s">
        <v>1311</v>
      </c>
      <c r="T31" s="254" t="s">
        <v>1312</v>
      </c>
      <c r="U31" s="254" t="s">
        <v>1313</v>
      </c>
      <c r="V31" s="260" t="s">
        <v>1314</v>
      </c>
      <c r="W31" s="257">
        <v>24</v>
      </c>
      <c r="X31" s="257">
        <v>20</v>
      </c>
      <c r="Y31" s="254" t="s">
        <v>828</v>
      </c>
      <c r="Z31" s="261">
        <v>45406</v>
      </c>
      <c r="AA31" s="254" t="s">
        <v>828</v>
      </c>
      <c r="AB31" s="261">
        <v>45411</v>
      </c>
      <c r="AD31" s="271"/>
      <c r="AE31" s="257" t="s">
        <v>1402</v>
      </c>
      <c r="AF31" s="257" t="s">
        <v>1398</v>
      </c>
      <c r="AG31" s="277" t="s">
        <v>1399</v>
      </c>
      <c r="AH31" s="257" t="s">
        <v>1400</v>
      </c>
      <c r="AI31" s="263" t="s">
        <v>1403</v>
      </c>
    </row>
    <row r="32" spans="1:35" ht="89.25" x14ac:dyDescent="0.25">
      <c r="A32" s="264"/>
      <c r="B32" s="264"/>
      <c r="C32" s="264"/>
      <c r="D32" s="264"/>
      <c r="E32" s="264"/>
      <c r="F32" s="264"/>
      <c r="G32" s="264"/>
      <c r="H32" s="264"/>
      <c r="I32" s="264"/>
      <c r="J32" s="264"/>
      <c r="K32" s="264"/>
      <c r="L32" s="264"/>
      <c r="M32" s="264"/>
      <c r="N32" s="264"/>
      <c r="O32" s="278"/>
      <c r="P32" s="264"/>
      <c r="Q32" s="264"/>
      <c r="R32" s="259"/>
      <c r="S32" s="254"/>
      <c r="T32" s="254"/>
      <c r="U32" s="254"/>
      <c r="V32" s="260"/>
      <c r="W32" s="264"/>
      <c r="X32" s="264"/>
      <c r="Y32" s="254" t="s">
        <v>836</v>
      </c>
      <c r="Z32" s="254" t="s">
        <v>1404</v>
      </c>
      <c r="AA32" s="254" t="s">
        <v>836</v>
      </c>
      <c r="AB32" s="254" t="s">
        <v>1405</v>
      </c>
      <c r="AD32" s="271"/>
      <c r="AE32" s="264"/>
      <c r="AF32" s="264"/>
      <c r="AG32" s="278"/>
      <c r="AH32" s="264"/>
      <c r="AI32" s="279"/>
    </row>
    <row r="33" spans="1:35" ht="15.75" thickBot="1" x14ac:dyDescent="0.3">
      <c r="A33" s="264"/>
      <c r="B33" s="264"/>
      <c r="C33" s="264"/>
      <c r="D33" s="264"/>
      <c r="E33" s="264"/>
      <c r="F33" s="264"/>
      <c r="G33" s="264"/>
      <c r="H33" s="264"/>
      <c r="I33" s="264"/>
      <c r="J33" s="264"/>
      <c r="K33" s="264"/>
      <c r="L33" s="264"/>
      <c r="M33" s="264"/>
      <c r="N33" s="264"/>
      <c r="O33" s="278"/>
      <c r="P33" s="264"/>
      <c r="Q33" s="268"/>
      <c r="R33" s="280"/>
      <c r="S33" s="281"/>
      <c r="T33" s="281"/>
      <c r="U33" s="281"/>
      <c r="V33" s="282"/>
      <c r="W33" s="268"/>
      <c r="X33" s="268"/>
      <c r="Y33" s="254" t="s">
        <v>839</v>
      </c>
      <c r="Z33" s="254" t="s">
        <v>992</v>
      </c>
      <c r="AA33" s="254" t="s">
        <v>839</v>
      </c>
      <c r="AB33" s="254" t="s">
        <v>880</v>
      </c>
      <c r="AD33" s="271"/>
      <c r="AE33" s="264"/>
      <c r="AF33" s="264"/>
      <c r="AG33" s="278"/>
      <c r="AH33" s="264"/>
      <c r="AI33" s="279"/>
    </row>
    <row r="34" spans="1:35" ht="102" x14ac:dyDescent="0.25">
      <c r="A34" s="264"/>
      <c r="B34" s="264"/>
      <c r="C34" s="264"/>
      <c r="D34" s="264"/>
      <c r="E34" s="264"/>
      <c r="F34" s="264"/>
      <c r="G34" s="264"/>
      <c r="H34" s="264"/>
      <c r="I34" s="264"/>
      <c r="J34" s="264"/>
      <c r="K34" s="264"/>
      <c r="L34" s="264"/>
      <c r="M34" s="264"/>
      <c r="N34" s="264"/>
      <c r="O34" s="278"/>
      <c r="P34" s="264"/>
      <c r="Q34" s="257" t="s">
        <v>1406</v>
      </c>
      <c r="R34" s="257" t="s">
        <v>1328</v>
      </c>
      <c r="S34" s="257" t="s">
        <v>1311</v>
      </c>
      <c r="T34" s="257" t="s">
        <v>1312</v>
      </c>
      <c r="U34" s="257" t="s">
        <v>1313</v>
      </c>
      <c r="V34" s="257" t="s">
        <v>1314</v>
      </c>
      <c r="W34" s="257">
        <v>14.4</v>
      </c>
      <c r="X34" s="257">
        <v>20</v>
      </c>
      <c r="Y34" s="254" t="s">
        <v>828</v>
      </c>
      <c r="Z34" s="261">
        <v>45406</v>
      </c>
      <c r="AA34" s="254" t="s">
        <v>828</v>
      </c>
      <c r="AB34" s="261">
        <v>45411</v>
      </c>
      <c r="AC34" s="254" t="s">
        <v>828</v>
      </c>
      <c r="AD34" s="261">
        <v>45415</v>
      </c>
      <c r="AE34" s="264"/>
      <c r="AF34" s="264"/>
      <c r="AG34" s="278"/>
      <c r="AH34" s="264"/>
      <c r="AI34" s="279"/>
    </row>
    <row r="35" spans="1:35" ht="153" x14ac:dyDescent="0.25">
      <c r="A35" s="264"/>
      <c r="B35" s="264"/>
      <c r="C35" s="264"/>
      <c r="D35" s="264"/>
      <c r="E35" s="264"/>
      <c r="F35" s="264"/>
      <c r="G35" s="264"/>
      <c r="H35" s="264"/>
      <c r="I35" s="264"/>
      <c r="J35" s="264"/>
      <c r="K35" s="264"/>
      <c r="L35" s="264"/>
      <c r="M35" s="264"/>
      <c r="N35" s="264"/>
      <c r="O35" s="278"/>
      <c r="P35" s="264"/>
      <c r="Q35" s="264"/>
      <c r="R35" s="264"/>
      <c r="S35" s="264"/>
      <c r="T35" s="264"/>
      <c r="U35" s="264"/>
      <c r="V35" s="264"/>
      <c r="W35" s="264"/>
      <c r="X35" s="264"/>
      <c r="Y35" s="254" t="s">
        <v>836</v>
      </c>
      <c r="Z35" s="254" t="s">
        <v>1407</v>
      </c>
      <c r="AA35" s="254" t="s">
        <v>836</v>
      </c>
      <c r="AB35" s="254" t="s">
        <v>1408</v>
      </c>
      <c r="AC35" s="254" t="s">
        <v>836</v>
      </c>
      <c r="AD35" s="254" t="s">
        <v>1409</v>
      </c>
      <c r="AE35" s="264"/>
      <c r="AF35" s="264"/>
      <c r="AG35" s="278"/>
      <c r="AH35" s="264"/>
      <c r="AI35" s="279"/>
    </row>
    <row r="36" spans="1:35" ht="15.75" thickBot="1" x14ac:dyDescent="0.3">
      <c r="A36" s="268"/>
      <c r="B36" s="268"/>
      <c r="C36" s="268"/>
      <c r="D36" s="268"/>
      <c r="E36" s="268"/>
      <c r="F36" s="268"/>
      <c r="G36" s="268"/>
      <c r="H36" s="268"/>
      <c r="I36" s="268"/>
      <c r="J36" s="268"/>
      <c r="K36" s="268"/>
      <c r="L36" s="268"/>
      <c r="M36" s="268"/>
      <c r="N36" s="268"/>
      <c r="O36" s="283"/>
      <c r="P36" s="268"/>
      <c r="Q36" s="268"/>
      <c r="R36" s="268"/>
      <c r="S36" s="268"/>
      <c r="T36" s="268"/>
      <c r="U36" s="268"/>
      <c r="V36" s="268"/>
      <c r="W36" s="268"/>
      <c r="X36" s="268"/>
      <c r="Y36" s="254" t="s">
        <v>839</v>
      </c>
      <c r="Z36" s="254" t="s">
        <v>992</v>
      </c>
      <c r="AA36" s="254" t="s">
        <v>839</v>
      </c>
      <c r="AB36" s="254" t="s">
        <v>880</v>
      </c>
      <c r="AC36" s="254" t="s">
        <v>839</v>
      </c>
      <c r="AD36" s="254" t="s">
        <v>1058</v>
      </c>
      <c r="AE36" s="268"/>
      <c r="AF36" s="268"/>
      <c r="AG36" s="283"/>
      <c r="AH36" s="268"/>
      <c r="AI36" s="273"/>
    </row>
    <row r="37" spans="1:35" ht="140.25" x14ac:dyDescent="0.25">
      <c r="A37" s="257" t="s">
        <v>1383</v>
      </c>
      <c r="B37" s="257">
        <v>22</v>
      </c>
      <c r="C37" s="257">
        <v>1</v>
      </c>
      <c r="D37" s="257" t="s">
        <v>1299</v>
      </c>
      <c r="E37" s="257" t="s">
        <v>1161</v>
      </c>
      <c r="F37" s="257" t="s">
        <v>1164</v>
      </c>
      <c r="G37" s="257" t="s">
        <v>1410</v>
      </c>
      <c r="H37" s="257" t="s">
        <v>1385</v>
      </c>
      <c r="I37" s="257" t="s">
        <v>1411</v>
      </c>
      <c r="J37" s="257" t="s">
        <v>1412</v>
      </c>
      <c r="K37" s="257" t="s">
        <v>1413</v>
      </c>
      <c r="L37" s="257" t="s">
        <v>1341</v>
      </c>
      <c r="M37" s="257" t="s">
        <v>1402</v>
      </c>
      <c r="N37" s="257" t="s">
        <v>1414</v>
      </c>
      <c r="O37" s="277" t="s">
        <v>1399</v>
      </c>
      <c r="P37" s="257" t="s">
        <v>1400</v>
      </c>
      <c r="Q37" s="257" t="s">
        <v>1415</v>
      </c>
      <c r="R37" s="284" t="s">
        <v>1328</v>
      </c>
      <c r="S37" s="285" t="s">
        <v>1311</v>
      </c>
      <c r="T37" s="285" t="s">
        <v>1312</v>
      </c>
      <c r="U37" s="285" t="s">
        <v>1313</v>
      </c>
      <c r="V37" s="286" t="s">
        <v>1314</v>
      </c>
      <c r="W37" s="257">
        <v>12</v>
      </c>
      <c r="X37" s="257">
        <v>40</v>
      </c>
      <c r="Y37" s="254" t="s">
        <v>828</v>
      </c>
      <c r="Z37" s="261">
        <v>45404</v>
      </c>
      <c r="AA37" s="254" t="s">
        <v>828</v>
      </c>
      <c r="AB37" s="261">
        <v>45411</v>
      </c>
      <c r="AC37" s="254" t="s">
        <v>828</v>
      </c>
      <c r="AD37" s="261">
        <v>45415</v>
      </c>
      <c r="AE37" s="257" t="s">
        <v>1402</v>
      </c>
      <c r="AF37" s="257" t="s">
        <v>1414</v>
      </c>
      <c r="AG37" s="277" t="s">
        <v>1399</v>
      </c>
      <c r="AH37" s="257" t="s">
        <v>1400</v>
      </c>
      <c r="AI37" s="263" t="s">
        <v>1416</v>
      </c>
    </row>
    <row r="38" spans="1:35" ht="204" x14ac:dyDescent="0.25">
      <c r="A38" s="264"/>
      <c r="B38" s="264"/>
      <c r="C38" s="264"/>
      <c r="D38" s="264"/>
      <c r="E38" s="264"/>
      <c r="F38" s="264"/>
      <c r="G38" s="264"/>
      <c r="H38" s="264"/>
      <c r="I38" s="264"/>
      <c r="J38" s="264"/>
      <c r="K38" s="264"/>
      <c r="L38" s="264"/>
      <c r="M38" s="264"/>
      <c r="N38" s="264"/>
      <c r="O38" s="278"/>
      <c r="P38" s="264"/>
      <c r="Q38" s="264"/>
      <c r="R38" s="259"/>
      <c r="S38" s="254"/>
      <c r="T38" s="254"/>
      <c r="U38" s="254"/>
      <c r="V38" s="260"/>
      <c r="W38" s="264"/>
      <c r="X38" s="264"/>
      <c r="Y38" s="254" t="s">
        <v>836</v>
      </c>
      <c r="Z38" s="254" t="s">
        <v>1417</v>
      </c>
      <c r="AA38" s="254" t="s">
        <v>836</v>
      </c>
      <c r="AB38" s="254" t="s">
        <v>1418</v>
      </c>
      <c r="AC38" s="254" t="s">
        <v>836</v>
      </c>
      <c r="AD38" s="254" t="s">
        <v>1419</v>
      </c>
      <c r="AE38" s="264"/>
      <c r="AF38" s="264"/>
      <c r="AG38" s="278"/>
      <c r="AH38" s="264"/>
      <c r="AI38" s="267"/>
    </row>
    <row r="39" spans="1:35" x14ac:dyDescent="0.25">
      <c r="A39" s="264"/>
      <c r="B39" s="264"/>
      <c r="C39" s="264"/>
      <c r="D39" s="264"/>
      <c r="E39" s="264"/>
      <c r="F39" s="264"/>
      <c r="G39" s="264"/>
      <c r="H39" s="264"/>
      <c r="I39" s="264"/>
      <c r="J39" s="264"/>
      <c r="K39" s="264"/>
      <c r="L39" s="264"/>
      <c r="M39" s="264"/>
      <c r="N39" s="264"/>
      <c r="O39" s="278"/>
      <c r="P39" s="264"/>
      <c r="Q39" s="264"/>
      <c r="R39" s="259"/>
      <c r="S39" s="254"/>
      <c r="T39" s="254"/>
      <c r="U39" s="254"/>
      <c r="V39" s="260"/>
      <c r="W39" s="264"/>
      <c r="X39" s="264"/>
      <c r="Y39" s="254" t="s">
        <v>839</v>
      </c>
      <c r="Z39" s="254" t="s">
        <v>992</v>
      </c>
      <c r="AA39" s="254" t="s">
        <v>839</v>
      </c>
      <c r="AB39" s="254" t="s">
        <v>880</v>
      </c>
      <c r="AC39" s="254" t="s">
        <v>839</v>
      </c>
      <c r="AD39" s="254" t="s">
        <v>1058</v>
      </c>
      <c r="AE39" s="264"/>
      <c r="AF39" s="264"/>
      <c r="AG39" s="278"/>
      <c r="AH39" s="264"/>
      <c r="AI39" s="264"/>
    </row>
    <row r="40" spans="1:35" ht="15.75" thickBot="1" x14ac:dyDescent="0.3">
      <c r="A40" s="268"/>
      <c r="B40" s="268"/>
      <c r="C40" s="268"/>
      <c r="D40" s="268"/>
      <c r="E40" s="268"/>
      <c r="F40" s="268"/>
      <c r="G40" s="268"/>
      <c r="H40" s="268"/>
      <c r="I40" s="268"/>
      <c r="J40" s="268"/>
      <c r="K40" s="268"/>
      <c r="L40" s="268"/>
      <c r="M40" s="268"/>
      <c r="N40" s="268"/>
      <c r="O40" s="283"/>
      <c r="P40" s="268"/>
      <c r="Q40" s="268"/>
      <c r="R40" s="259"/>
      <c r="S40" s="254"/>
      <c r="T40" s="254"/>
      <c r="U40" s="254"/>
      <c r="V40" s="260"/>
      <c r="W40" s="268"/>
      <c r="X40" s="268"/>
      <c r="Y40" s="270"/>
      <c r="AD40" s="271"/>
      <c r="AE40" s="268"/>
      <c r="AF40" s="268"/>
      <c r="AG40" s="283"/>
      <c r="AH40" s="268"/>
      <c r="AI40" s="273" t="s">
        <v>1420</v>
      </c>
    </row>
    <row r="41" spans="1:35" ht="127.5" x14ac:dyDescent="0.25">
      <c r="A41" s="257" t="s">
        <v>1383</v>
      </c>
      <c r="B41" s="257">
        <v>23</v>
      </c>
      <c r="C41" s="257">
        <v>1</v>
      </c>
      <c r="D41" s="257" t="s">
        <v>1299</v>
      </c>
      <c r="E41" s="257" t="s">
        <v>1161</v>
      </c>
      <c r="F41" s="257" t="s">
        <v>1164</v>
      </c>
      <c r="G41" s="257" t="s">
        <v>1421</v>
      </c>
      <c r="H41" s="257" t="s">
        <v>1385</v>
      </c>
      <c r="I41" s="257" t="s">
        <v>1302</v>
      </c>
      <c r="J41" s="257" t="s">
        <v>1422</v>
      </c>
      <c r="K41" s="257" t="s">
        <v>1423</v>
      </c>
      <c r="L41" s="257" t="s">
        <v>1341</v>
      </c>
      <c r="M41" s="257" t="s">
        <v>1356</v>
      </c>
      <c r="N41" s="257" t="s">
        <v>1306</v>
      </c>
      <c r="O41" s="262" t="s">
        <v>1306</v>
      </c>
      <c r="P41" s="257" t="s">
        <v>1308</v>
      </c>
      <c r="Q41" s="257" t="s">
        <v>1424</v>
      </c>
      <c r="R41" s="259" t="s">
        <v>1328</v>
      </c>
      <c r="S41" s="254" t="s">
        <v>1311</v>
      </c>
      <c r="T41" s="254" t="s">
        <v>1312</v>
      </c>
      <c r="U41" s="254" t="s">
        <v>1313</v>
      </c>
      <c r="V41" s="260" t="s">
        <v>1314</v>
      </c>
      <c r="W41" s="257">
        <v>24</v>
      </c>
      <c r="X41" s="257">
        <v>60</v>
      </c>
      <c r="Y41" s="254" t="s">
        <v>828</v>
      </c>
      <c r="Z41" s="261">
        <v>45406</v>
      </c>
      <c r="AA41" s="254" t="s">
        <v>828</v>
      </c>
      <c r="AB41" s="261">
        <v>45411</v>
      </c>
      <c r="AC41" s="254" t="s">
        <v>828</v>
      </c>
      <c r="AD41" s="261">
        <v>45415</v>
      </c>
      <c r="AE41" s="257" t="s">
        <v>1356</v>
      </c>
      <c r="AF41" s="257" t="s">
        <v>1306</v>
      </c>
      <c r="AG41" s="262" t="s">
        <v>1306</v>
      </c>
      <c r="AH41" s="257" t="s">
        <v>1308</v>
      </c>
      <c r="AI41" s="263" t="s">
        <v>1425</v>
      </c>
    </row>
    <row r="42" spans="1:35" ht="267.75" x14ac:dyDescent="0.25">
      <c r="A42" s="264"/>
      <c r="B42" s="264"/>
      <c r="C42" s="264"/>
      <c r="D42" s="264"/>
      <c r="E42" s="264"/>
      <c r="F42" s="264"/>
      <c r="G42" s="264"/>
      <c r="H42" s="264"/>
      <c r="I42" s="264"/>
      <c r="J42" s="264"/>
      <c r="K42" s="264"/>
      <c r="L42" s="264"/>
      <c r="M42" s="264"/>
      <c r="N42" s="264"/>
      <c r="O42" s="266"/>
      <c r="P42" s="264"/>
      <c r="Q42" s="264"/>
      <c r="R42" s="259"/>
      <c r="S42" s="254"/>
      <c r="T42" s="254"/>
      <c r="U42" s="254"/>
      <c r="V42" s="260"/>
      <c r="W42" s="264"/>
      <c r="X42" s="264"/>
      <c r="Y42" s="254" t="s">
        <v>836</v>
      </c>
      <c r="Z42" s="254" t="s">
        <v>1426</v>
      </c>
      <c r="AA42" s="254" t="s">
        <v>836</v>
      </c>
      <c r="AB42" s="254" t="s">
        <v>1427</v>
      </c>
      <c r="AC42" s="254" t="s">
        <v>836</v>
      </c>
      <c r="AD42" s="254" t="s">
        <v>1428</v>
      </c>
      <c r="AE42" s="264"/>
      <c r="AF42" s="264"/>
      <c r="AG42" s="266"/>
      <c r="AH42" s="264"/>
      <c r="AI42" s="267"/>
    </row>
    <row r="43" spans="1:35" x14ac:dyDescent="0.25">
      <c r="A43" s="264"/>
      <c r="B43" s="264"/>
      <c r="C43" s="264"/>
      <c r="D43" s="264"/>
      <c r="E43" s="264"/>
      <c r="F43" s="264"/>
      <c r="G43" s="264"/>
      <c r="H43" s="264"/>
      <c r="I43" s="264"/>
      <c r="J43" s="264"/>
      <c r="K43" s="264"/>
      <c r="L43" s="264"/>
      <c r="M43" s="264"/>
      <c r="N43" s="264"/>
      <c r="O43" s="266"/>
      <c r="P43" s="264"/>
      <c r="Q43" s="264"/>
      <c r="R43" s="259"/>
      <c r="S43" s="254"/>
      <c r="T43" s="254"/>
      <c r="U43" s="254"/>
      <c r="V43" s="260"/>
      <c r="W43" s="264"/>
      <c r="X43" s="264"/>
      <c r="Y43" s="254" t="s">
        <v>839</v>
      </c>
      <c r="Z43" s="254" t="s">
        <v>992</v>
      </c>
      <c r="AA43" s="254" t="s">
        <v>839</v>
      </c>
      <c r="AB43" s="254" t="s">
        <v>880</v>
      </c>
      <c r="AC43" s="254" t="s">
        <v>839</v>
      </c>
      <c r="AD43" s="254" t="s">
        <v>1058</v>
      </c>
      <c r="AE43" s="264"/>
      <c r="AF43" s="264"/>
      <c r="AG43" s="266"/>
      <c r="AH43" s="264"/>
      <c r="AI43" s="264"/>
    </row>
    <row r="44" spans="1:35" ht="15.75" thickBot="1" x14ac:dyDescent="0.3">
      <c r="A44" s="268"/>
      <c r="B44" s="268"/>
      <c r="C44" s="268"/>
      <c r="D44" s="268"/>
      <c r="E44" s="268"/>
      <c r="F44" s="268"/>
      <c r="G44" s="268"/>
      <c r="H44" s="268"/>
      <c r="I44" s="268"/>
      <c r="J44" s="268"/>
      <c r="K44" s="268"/>
      <c r="L44" s="268"/>
      <c r="M44" s="268"/>
      <c r="N44" s="268"/>
      <c r="O44" s="272"/>
      <c r="P44" s="268"/>
      <c r="Q44" s="268"/>
      <c r="R44" s="259"/>
      <c r="S44" s="254"/>
      <c r="T44" s="254"/>
      <c r="U44" s="254"/>
      <c r="V44" s="260"/>
      <c r="W44" s="268"/>
      <c r="X44" s="268"/>
      <c r="Y44" s="270"/>
      <c r="AD44" s="271"/>
      <c r="AE44" s="268"/>
      <c r="AF44" s="268"/>
      <c r="AG44" s="272"/>
      <c r="AH44" s="268"/>
      <c r="AI44" s="273" t="s">
        <v>1429</v>
      </c>
    </row>
    <row r="45" spans="1:35" ht="153" x14ac:dyDescent="0.25">
      <c r="A45" s="257" t="s">
        <v>1383</v>
      </c>
      <c r="B45" s="257">
        <v>24</v>
      </c>
      <c r="C45" s="257">
        <v>1</v>
      </c>
      <c r="D45" s="257" t="s">
        <v>1299</v>
      </c>
      <c r="E45" s="257" t="s">
        <v>1161</v>
      </c>
      <c r="F45" s="257" t="s">
        <v>1164</v>
      </c>
      <c r="G45" s="257" t="s">
        <v>1430</v>
      </c>
      <c r="H45" s="257" t="s">
        <v>1385</v>
      </c>
      <c r="I45" s="257" t="s">
        <v>1431</v>
      </c>
      <c r="J45" s="257" t="s">
        <v>1432</v>
      </c>
      <c r="K45" s="257" t="s">
        <v>1433</v>
      </c>
      <c r="L45" s="257" t="s">
        <v>1341</v>
      </c>
      <c r="M45" s="257" t="s">
        <v>1356</v>
      </c>
      <c r="N45" s="257" t="s">
        <v>1398</v>
      </c>
      <c r="O45" s="277" t="s">
        <v>1399</v>
      </c>
      <c r="P45" s="257" t="s">
        <v>1400</v>
      </c>
      <c r="Q45" s="257" t="s">
        <v>1434</v>
      </c>
      <c r="R45" s="259" t="s">
        <v>1328</v>
      </c>
      <c r="S45" s="254" t="s">
        <v>1311</v>
      </c>
      <c r="T45" s="254" t="s">
        <v>1312</v>
      </c>
      <c r="U45" s="254" t="s">
        <v>1313</v>
      </c>
      <c r="V45" s="260" t="s">
        <v>1314</v>
      </c>
      <c r="W45" s="257">
        <v>24</v>
      </c>
      <c r="X45" s="257">
        <v>20</v>
      </c>
      <c r="Y45" s="254" t="s">
        <v>828</v>
      </c>
      <c r="Z45" s="261">
        <v>45404</v>
      </c>
      <c r="AA45" s="254" t="s">
        <v>828</v>
      </c>
      <c r="AB45" s="261">
        <v>45411</v>
      </c>
      <c r="AC45" s="254" t="s">
        <v>828</v>
      </c>
      <c r="AD45" s="261">
        <v>45415</v>
      </c>
      <c r="AE45" s="257" t="s">
        <v>1356</v>
      </c>
      <c r="AF45" s="257" t="s">
        <v>1398</v>
      </c>
      <c r="AG45" s="277" t="s">
        <v>1399</v>
      </c>
      <c r="AH45" s="257" t="s">
        <v>1400</v>
      </c>
      <c r="AI45" s="263" t="s">
        <v>1435</v>
      </c>
    </row>
    <row r="46" spans="1:35" ht="306" x14ac:dyDescent="0.25">
      <c r="A46" s="264"/>
      <c r="B46" s="264"/>
      <c r="C46" s="264"/>
      <c r="D46" s="264"/>
      <c r="E46" s="264"/>
      <c r="F46" s="264"/>
      <c r="G46" s="264"/>
      <c r="H46" s="264"/>
      <c r="I46" s="264"/>
      <c r="J46" s="264"/>
      <c r="K46" s="264"/>
      <c r="L46" s="264"/>
      <c r="M46" s="264"/>
      <c r="N46" s="264"/>
      <c r="O46" s="278"/>
      <c r="P46" s="264"/>
      <c r="Q46" s="264"/>
      <c r="R46" s="259"/>
      <c r="S46" s="254"/>
      <c r="T46" s="254"/>
      <c r="U46" s="254"/>
      <c r="V46" s="260"/>
      <c r="W46" s="264"/>
      <c r="X46" s="264"/>
      <c r="Y46" s="254" t="s">
        <v>836</v>
      </c>
      <c r="Z46" s="254" t="s">
        <v>1436</v>
      </c>
      <c r="AA46" s="254" t="s">
        <v>836</v>
      </c>
      <c r="AB46" s="254" t="s">
        <v>1437</v>
      </c>
      <c r="AC46" s="254" t="s">
        <v>836</v>
      </c>
      <c r="AD46" s="254" t="s">
        <v>1438</v>
      </c>
      <c r="AE46" s="264"/>
      <c r="AF46" s="264"/>
      <c r="AG46" s="278"/>
      <c r="AH46" s="264"/>
      <c r="AI46" s="267"/>
    </row>
    <row r="47" spans="1:35" x14ac:dyDescent="0.25">
      <c r="A47" s="264"/>
      <c r="B47" s="264"/>
      <c r="C47" s="264"/>
      <c r="D47" s="264"/>
      <c r="E47" s="264"/>
      <c r="F47" s="264"/>
      <c r="G47" s="264"/>
      <c r="H47" s="264"/>
      <c r="I47" s="264"/>
      <c r="J47" s="264"/>
      <c r="K47" s="264"/>
      <c r="L47" s="264"/>
      <c r="M47" s="264"/>
      <c r="N47" s="264"/>
      <c r="O47" s="278"/>
      <c r="P47" s="264"/>
      <c r="Q47" s="264"/>
      <c r="R47" s="259"/>
      <c r="S47" s="254"/>
      <c r="T47" s="254"/>
      <c r="U47" s="254"/>
      <c r="V47" s="260"/>
      <c r="W47" s="264"/>
      <c r="X47" s="264"/>
      <c r="Y47" s="254" t="s">
        <v>839</v>
      </c>
      <c r="Z47" s="254" t="s">
        <v>992</v>
      </c>
      <c r="AA47" s="254" t="s">
        <v>839</v>
      </c>
      <c r="AB47" s="254" t="s">
        <v>880</v>
      </c>
      <c r="AC47" s="254" t="s">
        <v>839</v>
      </c>
      <c r="AD47" s="254" t="s">
        <v>1058</v>
      </c>
      <c r="AE47" s="264"/>
      <c r="AF47" s="264"/>
      <c r="AG47" s="278"/>
      <c r="AH47" s="264"/>
      <c r="AI47" s="264"/>
    </row>
    <row r="48" spans="1:35" ht="15.75" thickBot="1" x14ac:dyDescent="0.3">
      <c r="A48" s="268"/>
      <c r="B48" s="268"/>
      <c r="C48" s="268"/>
      <c r="D48" s="268"/>
      <c r="E48" s="268"/>
      <c r="F48" s="268"/>
      <c r="G48" s="268"/>
      <c r="H48" s="268"/>
      <c r="I48" s="268"/>
      <c r="J48" s="268"/>
      <c r="K48" s="268"/>
      <c r="L48" s="268"/>
      <c r="M48" s="268"/>
      <c r="N48" s="268"/>
      <c r="O48" s="283"/>
      <c r="P48" s="268"/>
      <c r="Q48" s="268"/>
      <c r="R48" s="259"/>
      <c r="S48" s="254"/>
      <c r="T48" s="254"/>
      <c r="U48" s="254"/>
      <c r="V48" s="260"/>
      <c r="W48" s="268"/>
      <c r="X48" s="268"/>
      <c r="Y48" s="270"/>
      <c r="AD48" s="271"/>
      <c r="AE48" s="268"/>
      <c r="AF48" s="268"/>
      <c r="AG48" s="283"/>
      <c r="AH48" s="268"/>
      <c r="AI48" s="273" t="s">
        <v>1439</v>
      </c>
    </row>
    <row r="49" spans="1:35" ht="204" x14ac:dyDescent="0.25">
      <c r="A49" s="257" t="s">
        <v>1440</v>
      </c>
      <c r="B49" s="257">
        <v>9</v>
      </c>
      <c r="C49" s="257">
        <v>1</v>
      </c>
      <c r="D49" s="257" t="s">
        <v>1299</v>
      </c>
      <c r="E49" s="257" t="s">
        <v>863</v>
      </c>
      <c r="F49" s="257" t="s">
        <v>866</v>
      </c>
      <c r="G49" s="257" t="s">
        <v>1441</v>
      </c>
      <c r="H49" s="257" t="s">
        <v>1442</v>
      </c>
      <c r="I49" s="257" t="s">
        <v>1302</v>
      </c>
      <c r="J49" s="257" t="s">
        <v>1443</v>
      </c>
      <c r="K49" s="257" t="s">
        <v>1444</v>
      </c>
      <c r="L49" s="257" t="s">
        <v>1341</v>
      </c>
      <c r="M49" s="257" t="s">
        <v>809</v>
      </c>
      <c r="N49" s="257" t="s">
        <v>1342</v>
      </c>
      <c r="O49" s="258" t="s">
        <v>1307</v>
      </c>
      <c r="P49" s="257" t="s">
        <v>1308</v>
      </c>
      <c r="Q49" s="257" t="s">
        <v>1445</v>
      </c>
      <c r="R49" s="259" t="s">
        <v>1328</v>
      </c>
      <c r="S49" s="254" t="s">
        <v>1311</v>
      </c>
      <c r="T49" s="254" t="s">
        <v>1312</v>
      </c>
      <c r="U49" s="254" t="s">
        <v>1313</v>
      </c>
      <c r="V49" s="260" t="s">
        <v>1314</v>
      </c>
      <c r="W49" s="257">
        <v>48</v>
      </c>
      <c r="X49" s="257">
        <v>80</v>
      </c>
      <c r="Y49" s="254" t="s">
        <v>828</v>
      </c>
      <c r="Z49" s="261">
        <v>45407</v>
      </c>
      <c r="AA49" s="254" t="s">
        <v>828</v>
      </c>
      <c r="AB49" s="261">
        <v>45411</v>
      </c>
      <c r="AC49" s="254" t="s">
        <v>828</v>
      </c>
      <c r="AD49" s="261">
        <v>45414</v>
      </c>
      <c r="AE49" s="257" t="s">
        <v>1315</v>
      </c>
      <c r="AF49" s="257" t="s">
        <v>1342</v>
      </c>
      <c r="AG49" s="258" t="s">
        <v>1307</v>
      </c>
      <c r="AH49" s="257" t="s">
        <v>1308</v>
      </c>
      <c r="AI49" s="263" t="s">
        <v>1446</v>
      </c>
    </row>
    <row r="50" spans="1:35" ht="409.5" x14ac:dyDescent="0.25">
      <c r="A50" s="264"/>
      <c r="B50" s="264"/>
      <c r="C50" s="264"/>
      <c r="D50" s="264"/>
      <c r="E50" s="264"/>
      <c r="F50" s="264"/>
      <c r="G50" s="264"/>
      <c r="H50" s="264"/>
      <c r="I50" s="264"/>
      <c r="J50" s="264"/>
      <c r="K50" s="264"/>
      <c r="L50" s="264"/>
      <c r="M50" s="264"/>
      <c r="N50" s="264"/>
      <c r="O50" s="265"/>
      <c r="P50" s="264"/>
      <c r="Q50" s="264"/>
      <c r="R50" s="259"/>
      <c r="S50" s="254"/>
      <c r="T50" s="254"/>
      <c r="U50" s="254"/>
      <c r="V50" s="260"/>
      <c r="W50" s="264"/>
      <c r="X50" s="264"/>
      <c r="Y50" s="254" t="s">
        <v>836</v>
      </c>
      <c r="Z50" s="254" t="s">
        <v>1447</v>
      </c>
      <c r="AA50" s="254" t="s">
        <v>836</v>
      </c>
      <c r="AB50" s="254" t="s">
        <v>1448</v>
      </c>
      <c r="AC50" s="254" t="s">
        <v>836</v>
      </c>
      <c r="AD50" s="254" t="s">
        <v>1449</v>
      </c>
      <c r="AE50" s="264"/>
      <c r="AF50" s="264"/>
      <c r="AG50" s="265"/>
      <c r="AH50" s="264"/>
      <c r="AI50" s="267"/>
    </row>
    <row r="51" spans="1:35" x14ac:dyDescent="0.25">
      <c r="A51" s="264"/>
      <c r="B51" s="264"/>
      <c r="C51" s="264"/>
      <c r="D51" s="264"/>
      <c r="E51" s="264"/>
      <c r="F51" s="264"/>
      <c r="G51" s="264"/>
      <c r="H51" s="264"/>
      <c r="I51" s="264"/>
      <c r="J51" s="264"/>
      <c r="K51" s="264"/>
      <c r="L51" s="264"/>
      <c r="M51" s="264"/>
      <c r="N51" s="264"/>
      <c r="O51" s="265"/>
      <c r="P51" s="264"/>
      <c r="Q51" s="264"/>
      <c r="R51" s="259"/>
      <c r="S51" s="254"/>
      <c r="T51" s="254"/>
      <c r="U51" s="254"/>
      <c r="V51" s="260"/>
      <c r="W51" s="264"/>
      <c r="X51" s="264"/>
      <c r="Y51" s="254" t="s">
        <v>839</v>
      </c>
      <c r="Z51" s="254" t="s">
        <v>879</v>
      </c>
      <c r="AA51" s="254" t="s">
        <v>839</v>
      </c>
      <c r="AB51" s="254" t="s">
        <v>880</v>
      </c>
      <c r="AC51" s="254" t="s">
        <v>839</v>
      </c>
      <c r="AD51" s="254" t="s">
        <v>882</v>
      </c>
      <c r="AE51" s="264"/>
      <c r="AF51" s="264"/>
      <c r="AG51" s="265"/>
      <c r="AH51" s="264"/>
      <c r="AI51" s="264"/>
    </row>
    <row r="52" spans="1:35" ht="15.75" thickBot="1" x14ac:dyDescent="0.3">
      <c r="A52" s="268"/>
      <c r="B52" s="268"/>
      <c r="C52" s="268"/>
      <c r="D52" s="268"/>
      <c r="E52" s="268"/>
      <c r="F52" s="268"/>
      <c r="G52" s="268"/>
      <c r="H52" s="268"/>
      <c r="I52" s="268"/>
      <c r="J52" s="268"/>
      <c r="K52" s="268"/>
      <c r="L52" s="268"/>
      <c r="M52" s="268"/>
      <c r="N52" s="268"/>
      <c r="O52" s="269"/>
      <c r="P52" s="268"/>
      <c r="Q52" s="268"/>
      <c r="R52" s="259"/>
      <c r="S52" s="254"/>
      <c r="T52" s="254"/>
      <c r="U52" s="254"/>
      <c r="V52" s="260"/>
      <c r="W52" s="268"/>
      <c r="X52" s="268"/>
      <c r="Y52" s="270"/>
      <c r="AD52" s="271"/>
      <c r="AE52" s="268"/>
      <c r="AF52" s="268"/>
      <c r="AG52" s="269"/>
      <c r="AH52" s="268"/>
      <c r="AI52" s="273" t="s">
        <v>1450</v>
      </c>
    </row>
    <row r="53" spans="1:35" ht="127.5" x14ac:dyDescent="0.25">
      <c r="A53" s="257" t="s">
        <v>1451</v>
      </c>
      <c r="B53" s="257">
        <v>15</v>
      </c>
      <c r="C53" s="257">
        <v>1</v>
      </c>
      <c r="D53" s="257" t="s">
        <v>1299</v>
      </c>
      <c r="E53" s="257" t="s">
        <v>1196</v>
      </c>
      <c r="F53" s="257" t="s">
        <v>1199</v>
      </c>
      <c r="G53" s="257" t="s">
        <v>1452</v>
      </c>
      <c r="H53" s="257" t="s">
        <v>1453</v>
      </c>
      <c r="I53" s="257" t="s">
        <v>1302</v>
      </c>
      <c r="J53" s="257" t="s">
        <v>1454</v>
      </c>
      <c r="K53" s="257" t="s">
        <v>1455</v>
      </c>
      <c r="L53" s="257" t="s">
        <v>1305</v>
      </c>
      <c r="M53" s="257" t="s">
        <v>809</v>
      </c>
      <c r="N53" s="257" t="s">
        <v>1306</v>
      </c>
      <c r="O53" s="258" t="s">
        <v>1307</v>
      </c>
      <c r="P53" s="257" t="s">
        <v>1308</v>
      </c>
      <c r="Q53" s="257" t="s">
        <v>1456</v>
      </c>
      <c r="R53" s="259" t="s">
        <v>1328</v>
      </c>
      <c r="S53" s="254" t="s">
        <v>1311</v>
      </c>
      <c r="T53" s="254" t="s">
        <v>1312</v>
      </c>
      <c r="U53" s="254" t="s">
        <v>1313</v>
      </c>
      <c r="V53" s="260" t="s">
        <v>1314</v>
      </c>
      <c r="W53" s="257">
        <v>48</v>
      </c>
      <c r="X53" s="257">
        <v>60</v>
      </c>
      <c r="Y53" s="254" t="s">
        <v>828</v>
      </c>
      <c r="Z53" s="261">
        <v>45337</v>
      </c>
      <c r="AA53" s="254" t="s">
        <v>828</v>
      </c>
      <c r="AB53" s="261">
        <v>45408</v>
      </c>
      <c r="AC53" s="254" t="s">
        <v>828</v>
      </c>
      <c r="AD53" s="261">
        <v>45415</v>
      </c>
      <c r="AE53" s="257" t="s">
        <v>1402</v>
      </c>
      <c r="AF53" s="257" t="s">
        <v>1306</v>
      </c>
      <c r="AG53" s="262" t="s">
        <v>1306</v>
      </c>
      <c r="AH53" s="257" t="s">
        <v>1308</v>
      </c>
      <c r="AI53" s="263" t="s">
        <v>1457</v>
      </c>
    </row>
    <row r="54" spans="1:35" ht="229.5" x14ac:dyDescent="0.25">
      <c r="A54" s="264"/>
      <c r="B54" s="264"/>
      <c r="C54" s="264"/>
      <c r="D54" s="264"/>
      <c r="E54" s="264"/>
      <c r="F54" s="264"/>
      <c r="G54" s="264"/>
      <c r="H54" s="264"/>
      <c r="I54" s="264"/>
      <c r="J54" s="264"/>
      <c r="K54" s="264"/>
      <c r="L54" s="264"/>
      <c r="M54" s="264"/>
      <c r="N54" s="264"/>
      <c r="O54" s="265"/>
      <c r="P54" s="264"/>
      <c r="Q54" s="264"/>
      <c r="R54" s="259"/>
      <c r="S54" s="254"/>
      <c r="T54" s="254"/>
      <c r="U54" s="254"/>
      <c r="V54" s="260"/>
      <c r="W54" s="264"/>
      <c r="X54" s="264"/>
      <c r="Y54" s="254" t="s">
        <v>836</v>
      </c>
      <c r="Z54" s="254" t="s">
        <v>1458</v>
      </c>
      <c r="AA54" s="254" t="s">
        <v>836</v>
      </c>
      <c r="AB54" s="254" t="s">
        <v>1459</v>
      </c>
      <c r="AC54" s="254" t="s">
        <v>836</v>
      </c>
      <c r="AD54" s="254" t="s">
        <v>1460</v>
      </c>
      <c r="AE54" s="264"/>
      <c r="AF54" s="264"/>
      <c r="AG54" s="266"/>
      <c r="AH54" s="264"/>
      <c r="AI54" s="267"/>
    </row>
    <row r="55" spans="1:35" x14ac:dyDescent="0.25">
      <c r="A55" s="264"/>
      <c r="B55" s="264"/>
      <c r="C55" s="264"/>
      <c r="D55" s="264"/>
      <c r="E55" s="264"/>
      <c r="F55" s="264"/>
      <c r="G55" s="264"/>
      <c r="H55" s="264"/>
      <c r="I55" s="264"/>
      <c r="J55" s="264"/>
      <c r="K55" s="264"/>
      <c r="L55" s="264"/>
      <c r="M55" s="264"/>
      <c r="N55" s="264"/>
      <c r="O55" s="265"/>
      <c r="P55" s="264"/>
      <c r="Q55" s="264"/>
      <c r="R55" s="259"/>
      <c r="S55" s="254"/>
      <c r="T55" s="254"/>
      <c r="U55" s="254"/>
      <c r="V55" s="260"/>
      <c r="W55" s="264"/>
      <c r="X55" s="264"/>
      <c r="Y55" s="254" t="s">
        <v>839</v>
      </c>
      <c r="Z55" s="254" t="s">
        <v>1225</v>
      </c>
      <c r="AA55" s="254" t="s">
        <v>839</v>
      </c>
      <c r="AB55" s="254" t="s">
        <v>1093</v>
      </c>
      <c r="AC55" s="254" t="s">
        <v>839</v>
      </c>
      <c r="AD55" s="254" t="s">
        <v>840</v>
      </c>
      <c r="AE55" s="264"/>
      <c r="AF55" s="264"/>
      <c r="AG55" s="266"/>
      <c r="AH55" s="264"/>
      <c r="AI55" s="264"/>
    </row>
    <row r="56" spans="1:35" x14ac:dyDescent="0.25">
      <c r="A56" s="264"/>
      <c r="B56" s="264"/>
      <c r="C56" s="264"/>
      <c r="D56" s="264"/>
      <c r="E56" s="264"/>
      <c r="F56" s="264"/>
      <c r="G56" s="264"/>
      <c r="H56" s="264"/>
      <c r="I56" s="264"/>
      <c r="J56" s="264"/>
      <c r="K56" s="264"/>
      <c r="L56" s="264"/>
      <c r="M56" s="264"/>
      <c r="N56" s="264"/>
      <c r="O56" s="265"/>
      <c r="P56" s="264"/>
      <c r="Q56" s="264"/>
      <c r="R56" s="259"/>
      <c r="S56" s="254"/>
      <c r="T56" s="254"/>
      <c r="U56" s="254"/>
      <c r="V56" s="260"/>
      <c r="W56" s="264"/>
      <c r="X56" s="264"/>
      <c r="Y56" s="255"/>
      <c r="Z56" s="255"/>
      <c r="AD56" s="271"/>
      <c r="AE56" s="264"/>
      <c r="AF56" s="264"/>
      <c r="AG56" s="266"/>
      <c r="AH56" s="264"/>
      <c r="AI56" s="279" t="s">
        <v>1461</v>
      </c>
    </row>
    <row r="57" spans="1:35" x14ac:dyDescent="0.25">
      <c r="A57" s="264"/>
      <c r="B57" s="264"/>
      <c r="C57" s="264"/>
      <c r="D57" s="264"/>
      <c r="E57" s="264"/>
      <c r="F57" s="264"/>
      <c r="G57" s="264"/>
      <c r="H57" s="264"/>
      <c r="I57" s="264"/>
      <c r="J57" s="264"/>
      <c r="K57" s="264"/>
      <c r="L57" s="264"/>
      <c r="M57" s="264"/>
      <c r="N57" s="264"/>
      <c r="O57" s="265"/>
      <c r="P57" s="264"/>
      <c r="Q57" s="264"/>
      <c r="R57" s="259"/>
      <c r="S57" s="254"/>
      <c r="T57" s="254"/>
      <c r="U57" s="254"/>
      <c r="V57" s="260"/>
      <c r="W57" s="264"/>
      <c r="X57" s="264"/>
      <c r="Y57" s="287"/>
      <c r="Z57" s="288"/>
      <c r="AD57" s="271"/>
      <c r="AE57" s="264"/>
      <c r="AF57" s="264"/>
      <c r="AG57" s="266"/>
      <c r="AH57" s="264"/>
      <c r="AI57" s="264"/>
    </row>
    <row r="58" spans="1:35" x14ac:dyDescent="0.25">
      <c r="A58" s="264"/>
      <c r="B58" s="264"/>
      <c r="C58" s="264"/>
      <c r="D58" s="264"/>
      <c r="E58" s="264"/>
      <c r="F58" s="264"/>
      <c r="G58" s="264"/>
      <c r="H58" s="264"/>
      <c r="I58" s="264"/>
      <c r="J58" s="264"/>
      <c r="K58" s="264"/>
      <c r="L58" s="264"/>
      <c r="M58" s="264"/>
      <c r="N58" s="264"/>
      <c r="O58" s="265"/>
      <c r="P58" s="264"/>
      <c r="Q58" s="264"/>
      <c r="R58" s="259"/>
      <c r="S58" s="254"/>
      <c r="T58" s="254"/>
      <c r="U58" s="254"/>
      <c r="V58" s="260"/>
      <c r="W58" s="264"/>
      <c r="X58" s="264"/>
      <c r="Y58" s="254" t="s">
        <v>828</v>
      </c>
      <c r="Z58" s="261">
        <v>45337</v>
      </c>
      <c r="AD58" s="271"/>
      <c r="AE58" s="264"/>
      <c r="AF58" s="264"/>
      <c r="AG58" s="266"/>
      <c r="AH58" s="264"/>
      <c r="AI58" s="264"/>
    </row>
    <row r="59" spans="1:35" ht="38.25" x14ac:dyDescent="0.25">
      <c r="A59" s="264"/>
      <c r="B59" s="264"/>
      <c r="C59" s="264"/>
      <c r="D59" s="264"/>
      <c r="E59" s="264"/>
      <c r="F59" s="264"/>
      <c r="G59" s="264"/>
      <c r="H59" s="264"/>
      <c r="I59" s="264"/>
      <c r="J59" s="264"/>
      <c r="K59" s="264"/>
      <c r="L59" s="264"/>
      <c r="M59" s="264"/>
      <c r="N59" s="264"/>
      <c r="O59" s="265"/>
      <c r="P59" s="264"/>
      <c r="Q59" s="264"/>
      <c r="R59" s="259"/>
      <c r="S59" s="254"/>
      <c r="T59" s="254"/>
      <c r="U59" s="254"/>
      <c r="V59" s="260"/>
      <c r="W59" s="264"/>
      <c r="X59" s="264"/>
      <c r="Y59" s="254" t="s">
        <v>836</v>
      </c>
      <c r="Z59" s="254" t="s">
        <v>1462</v>
      </c>
      <c r="AD59" s="271"/>
      <c r="AE59" s="264"/>
      <c r="AF59" s="264"/>
      <c r="AG59" s="266"/>
      <c r="AH59" s="264"/>
      <c r="AI59" s="264"/>
    </row>
    <row r="60" spans="1:35" x14ac:dyDescent="0.25">
      <c r="A60" s="264"/>
      <c r="B60" s="264"/>
      <c r="C60" s="264"/>
      <c r="D60" s="264"/>
      <c r="E60" s="264"/>
      <c r="F60" s="264"/>
      <c r="G60" s="264"/>
      <c r="H60" s="264"/>
      <c r="I60" s="264"/>
      <c r="J60" s="264"/>
      <c r="K60" s="264"/>
      <c r="L60" s="264"/>
      <c r="M60" s="264"/>
      <c r="N60" s="264"/>
      <c r="O60" s="265"/>
      <c r="P60" s="264"/>
      <c r="Q60" s="264"/>
      <c r="R60" s="259"/>
      <c r="S60" s="254"/>
      <c r="T60" s="254"/>
      <c r="U60" s="254"/>
      <c r="V60" s="260"/>
      <c r="W60" s="264"/>
      <c r="X60" s="264"/>
      <c r="Y60" s="254" t="s">
        <v>839</v>
      </c>
      <c r="Z60" s="254" t="s">
        <v>1225</v>
      </c>
      <c r="AD60" s="271"/>
      <c r="AE60" s="264"/>
      <c r="AF60" s="264"/>
      <c r="AG60" s="266"/>
      <c r="AH60" s="264"/>
      <c r="AI60" s="264"/>
    </row>
    <row r="61" spans="1:35" x14ac:dyDescent="0.25">
      <c r="A61" s="264"/>
      <c r="B61" s="264"/>
      <c r="C61" s="264"/>
      <c r="D61" s="264"/>
      <c r="E61" s="264"/>
      <c r="F61" s="264"/>
      <c r="G61" s="264"/>
      <c r="H61" s="264"/>
      <c r="I61" s="264"/>
      <c r="J61" s="264"/>
      <c r="K61" s="264"/>
      <c r="L61" s="264"/>
      <c r="M61" s="264"/>
      <c r="N61" s="264"/>
      <c r="O61" s="265"/>
      <c r="P61" s="264"/>
      <c r="Q61" s="264"/>
      <c r="R61" s="259"/>
      <c r="S61" s="254"/>
      <c r="T61" s="254"/>
      <c r="U61" s="254"/>
      <c r="V61" s="260"/>
      <c r="W61" s="264"/>
      <c r="X61" s="264"/>
      <c r="Y61" s="255"/>
      <c r="Z61" s="255"/>
      <c r="AD61" s="271"/>
      <c r="AE61" s="264"/>
      <c r="AF61" s="264"/>
      <c r="AG61" s="266"/>
      <c r="AH61" s="264"/>
      <c r="AI61" s="264"/>
    </row>
    <row r="62" spans="1:35" x14ac:dyDescent="0.25">
      <c r="A62" s="264"/>
      <c r="B62" s="264"/>
      <c r="C62" s="264"/>
      <c r="D62" s="264"/>
      <c r="E62" s="264"/>
      <c r="F62" s="264"/>
      <c r="G62" s="264"/>
      <c r="H62" s="264"/>
      <c r="I62" s="264"/>
      <c r="J62" s="264"/>
      <c r="K62" s="264"/>
      <c r="L62" s="264"/>
      <c r="M62" s="264"/>
      <c r="N62" s="264"/>
      <c r="O62" s="265"/>
      <c r="P62" s="264"/>
      <c r="Q62" s="264"/>
      <c r="R62" s="259"/>
      <c r="S62" s="254"/>
      <c r="T62" s="254"/>
      <c r="U62" s="254"/>
      <c r="V62" s="260"/>
      <c r="W62" s="264"/>
      <c r="X62" s="264"/>
      <c r="Y62" s="287"/>
      <c r="Z62" s="288"/>
      <c r="AD62" s="271"/>
      <c r="AE62" s="264"/>
      <c r="AF62" s="264"/>
      <c r="AG62" s="266"/>
      <c r="AH62" s="264"/>
      <c r="AI62" s="264"/>
    </row>
    <row r="63" spans="1:35" x14ac:dyDescent="0.25">
      <c r="A63" s="264"/>
      <c r="B63" s="264"/>
      <c r="C63" s="264"/>
      <c r="D63" s="264"/>
      <c r="E63" s="264"/>
      <c r="F63" s="264"/>
      <c r="G63" s="264"/>
      <c r="H63" s="264"/>
      <c r="I63" s="264"/>
      <c r="J63" s="264"/>
      <c r="K63" s="264"/>
      <c r="L63" s="264"/>
      <c r="M63" s="264"/>
      <c r="N63" s="264"/>
      <c r="O63" s="265"/>
      <c r="P63" s="264"/>
      <c r="Q63" s="264"/>
      <c r="R63" s="259"/>
      <c r="S63" s="254"/>
      <c r="T63" s="254"/>
      <c r="U63" s="254"/>
      <c r="V63" s="260"/>
      <c r="W63" s="264"/>
      <c r="X63" s="264"/>
      <c r="Y63" s="254" t="s">
        <v>828</v>
      </c>
      <c r="Z63" s="261">
        <v>45384</v>
      </c>
      <c r="AD63" s="271"/>
      <c r="AE63" s="264"/>
      <c r="AF63" s="264"/>
      <c r="AG63" s="266"/>
      <c r="AH63" s="264"/>
      <c r="AI63" s="264"/>
    </row>
    <row r="64" spans="1:35" ht="38.25" x14ac:dyDescent="0.25">
      <c r="A64" s="264"/>
      <c r="B64" s="264"/>
      <c r="C64" s="264"/>
      <c r="D64" s="264"/>
      <c r="E64" s="264"/>
      <c r="F64" s="264"/>
      <c r="G64" s="264"/>
      <c r="H64" s="264"/>
      <c r="I64" s="264"/>
      <c r="J64" s="264"/>
      <c r="K64" s="264"/>
      <c r="L64" s="264"/>
      <c r="M64" s="264"/>
      <c r="N64" s="264"/>
      <c r="O64" s="265"/>
      <c r="P64" s="264"/>
      <c r="Q64" s="264"/>
      <c r="R64" s="259"/>
      <c r="S64" s="254"/>
      <c r="T64" s="254"/>
      <c r="U64" s="254"/>
      <c r="V64" s="260"/>
      <c r="W64" s="264"/>
      <c r="X64" s="264"/>
      <c r="Y64" s="254" t="s">
        <v>836</v>
      </c>
      <c r="Z64" s="254" t="s">
        <v>1463</v>
      </c>
      <c r="AD64" s="271"/>
      <c r="AE64" s="264"/>
      <c r="AF64" s="264"/>
      <c r="AG64" s="266"/>
      <c r="AH64" s="264"/>
      <c r="AI64" s="264"/>
    </row>
    <row r="65" spans="1:35" ht="15.75" thickBot="1" x14ac:dyDescent="0.3">
      <c r="A65" s="264"/>
      <c r="B65" s="264"/>
      <c r="C65" s="264"/>
      <c r="D65" s="264"/>
      <c r="E65" s="264"/>
      <c r="F65" s="264"/>
      <c r="G65" s="264"/>
      <c r="H65" s="264"/>
      <c r="I65" s="264"/>
      <c r="J65" s="264"/>
      <c r="K65" s="264"/>
      <c r="L65" s="264"/>
      <c r="M65" s="264"/>
      <c r="N65" s="264"/>
      <c r="O65" s="265"/>
      <c r="P65" s="264"/>
      <c r="Q65" s="268"/>
      <c r="R65" s="280"/>
      <c r="S65" s="281"/>
      <c r="T65" s="281"/>
      <c r="U65" s="281"/>
      <c r="V65" s="282"/>
      <c r="W65" s="268"/>
      <c r="X65" s="268"/>
      <c r="Y65" s="254" t="s">
        <v>839</v>
      </c>
      <c r="Z65" s="254" t="s">
        <v>1225</v>
      </c>
      <c r="AD65" s="271"/>
      <c r="AE65" s="264"/>
      <c r="AF65" s="264"/>
      <c r="AG65" s="266"/>
      <c r="AH65" s="264"/>
      <c r="AI65" s="264"/>
    </row>
    <row r="66" spans="1:35" ht="89.25" x14ac:dyDescent="0.25">
      <c r="A66" s="264"/>
      <c r="B66" s="264"/>
      <c r="C66" s="264"/>
      <c r="D66" s="264"/>
      <c r="E66" s="264"/>
      <c r="F66" s="264"/>
      <c r="G66" s="264"/>
      <c r="H66" s="264"/>
      <c r="I66" s="264"/>
      <c r="J66" s="264"/>
      <c r="K66" s="264"/>
      <c r="L66" s="264"/>
      <c r="M66" s="264"/>
      <c r="N66" s="264"/>
      <c r="O66" s="265"/>
      <c r="P66" s="264"/>
      <c r="Q66" s="257" t="s">
        <v>1464</v>
      </c>
      <c r="R66" s="257" t="s">
        <v>1328</v>
      </c>
      <c r="S66" s="257" t="s">
        <v>1311</v>
      </c>
      <c r="T66" s="257" t="s">
        <v>1312</v>
      </c>
      <c r="U66" s="257" t="s">
        <v>1313</v>
      </c>
      <c r="V66" s="257" t="s">
        <v>1314</v>
      </c>
      <c r="W66" s="257">
        <v>28.8</v>
      </c>
      <c r="X66" s="257">
        <v>60</v>
      </c>
      <c r="Y66" s="254" t="s">
        <v>828</v>
      </c>
      <c r="Z66" s="261">
        <v>45322</v>
      </c>
      <c r="AA66" s="254" t="s">
        <v>828</v>
      </c>
      <c r="AB66" s="261">
        <v>45408</v>
      </c>
      <c r="AC66" s="254" t="s">
        <v>828</v>
      </c>
      <c r="AD66" s="261">
        <v>45415</v>
      </c>
      <c r="AE66" s="264"/>
      <c r="AF66" s="264"/>
      <c r="AG66" s="266"/>
      <c r="AH66" s="264"/>
      <c r="AI66" s="264"/>
    </row>
    <row r="67" spans="1:35" ht="153" x14ac:dyDescent="0.25">
      <c r="A67" s="264"/>
      <c r="B67" s="264"/>
      <c r="C67" s="264"/>
      <c r="D67" s="264"/>
      <c r="E67" s="264"/>
      <c r="F67" s="264"/>
      <c r="G67" s="264"/>
      <c r="H67" s="264"/>
      <c r="I67" s="264"/>
      <c r="J67" s="264"/>
      <c r="K67" s="264"/>
      <c r="L67" s="264"/>
      <c r="M67" s="264"/>
      <c r="N67" s="264"/>
      <c r="O67" s="265"/>
      <c r="P67" s="264"/>
      <c r="Q67" s="264"/>
      <c r="R67" s="264"/>
      <c r="S67" s="264"/>
      <c r="T67" s="264"/>
      <c r="U67" s="264"/>
      <c r="V67" s="264"/>
      <c r="W67" s="264"/>
      <c r="X67" s="264"/>
      <c r="Y67" s="254" t="s">
        <v>836</v>
      </c>
      <c r="Z67" s="254" t="s">
        <v>1465</v>
      </c>
      <c r="AA67" s="254" t="s">
        <v>836</v>
      </c>
      <c r="AB67" s="254" t="s">
        <v>1466</v>
      </c>
      <c r="AC67" s="254" t="s">
        <v>836</v>
      </c>
      <c r="AD67" s="254" t="s">
        <v>1467</v>
      </c>
      <c r="AE67" s="264"/>
      <c r="AF67" s="264"/>
      <c r="AG67" s="266"/>
      <c r="AH67" s="264"/>
      <c r="AI67" s="264"/>
    </row>
    <row r="68" spans="1:35" x14ac:dyDescent="0.25">
      <c r="A68" s="264"/>
      <c r="B68" s="264"/>
      <c r="C68" s="264"/>
      <c r="D68" s="264"/>
      <c r="E68" s="264"/>
      <c r="F68" s="264"/>
      <c r="G68" s="264"/>
      <c r="H68" s="264"/>
      <c r="I68" s="264"/>
      <c r="J68" s="264"/>
      <c r="K68" s="264"/>
      <c r="L68" s="264"/>
      <c r="M68" s="264"/>
      <c r="N68" s="264"/>
      <c r="O68" s="265"/>
      <c r="P68" s="264"/>
      <c r="Q68" s="264"/>
      <c r="R68" s="264"/>
      <c r="S68" s="264"/>
      <c r="T68" s="264"/>
      <c r="U68" s="264"/>
      <c r="V68" s="264"/>
      <c r="W68" s="264"/>
      <c r="X68" s="264"/>
      <c r="Y68" s="254" t="s">
        <v>839</v>
      </c>
      <c r="Z68" s="254" t="s">
        <v>1225</v>
      </c>
      <c r="AA68" s="254" t="s">
        <v>839</v>
      </c>
      <c r="AB68" s="254" t="s">
        <v>1093</v>
      </c>
      <c r="AC68" s="254" t="s">
        <v>839</v>
      </c>
      <c r="AD68" s="254" t="s">
        <v>840</v>
      </c>
      <c r="AE68" s="264"/>
      <c r="AF68" s="264"/>
      <c r="AG68" s="266"/>
      <c r="AH68" s="264"/>
      <c r="AI68" s="264"/>
    </row>
    <row r="69" spans="1:35" x14ac:dyDescent="0.25">
      <c r="A69" s="264"/>
      <c r="B69" s="264"/>
      <c r="C69" s="264"/>
      <c r="D69" s="264"/>
      <c r="E69" s="264"/>
      <c r="F69" s="264"/>
      <c r="G69" s="264"/>
      <c r="H69" s="264"/>
      <c r="I69" s="264"/>
      <c r="J69" s="264"/>
      <c r="K69" s="264"/>
      <c r="L69" s="264"/>
      <c r="M69" s="264"/>
      <c r="N69" s="264"/>
      <c r="O69" s="265"/>
      <c r="P69" s="264"/>
      <c r="Q69" s="264"/>
      <c r="R69" s="264"/>
      <c r="S69" s="264"/>
      <c r="T69" s="264"/>
      <c r="U69" s="264"/>
      <c r="V69" s="264"/>
      <c r="W69" s="264"/>
      <c r="X69" s="264"/>
      <c r="Y69" s="255"/>
      <c r="Z69" s="255"/>
      <c r="AD69" s="271"/>
      <c r="AE69" s="264"/>
      <c r="AF69" s="264"/>
      <c r="AG69" s="266"/>
      <c r="AH69" s="264"/>
      <c r="AI69" s="264"/>
    </row>
    <row r="70" spans="1:35" x14ac:dyDescent="0.25">
      <c r="A70" s="264"/>
      <c r="B70" s="264"/>
      <c r="C70" s="264"/>
      <c r="D70" s="264"/>
      <c r="E70" s="264"/>
      <c r="F70" s="264"/>
      <c r="G70" s="264"/>
      <c r="H70" s="264"/>
      <c r="I70" s="264"/>
      <c r="J70" s="264"/>
      <c r="K70" s="264"/>
      <c r="L70" s="264"/>
      <c r="M70" s="264"/>
      <c r="N70" s="264"/>
      <c r="O70" s="265"/>
      <c r="P70" s="264"/>
      <c r="Q70" s="264"/>
      <c r="R70" s="264"/>
      <c r="S70" s="264"/>
      <c r="T70" s="264"/>
      <c r="U70" s="264"/>
      <c r="V70" s="264"/>
      <c r="W70" s="264"/>
      <c r="X70" s="264"/>
      <c r="Y70" s="287"/>
      <c r="Z70" s="288"/>
      <c r="AD70" s="271"/>
      <c r="AE70" s="264"/>
      <c r="AF70" s="264"/>
      <c r="AG70" s="266"/>
      <c r="AH70" s="264"/>
      <c r="AI70" s="264"/>
    </row>
    <row r="71" spans="1:35" x14ac:dyDescent="0.25">
      <c r="A71" s="264"/>
      <c r="B71" s="264"/>
      <c r="C71" s="264"/>
      <c r="D71" s="264"/>
      <c r="E71" s="264"/>
      <c r="F71" s="264"/>
      <c r="G71" s="264"/>
      <c r="H71" s="264"/>
      <c r="I71" s="264"/>
      <c r="J71" s="264"/>
      <c r="K71" s="264"/>
      <c r="L71" s="264"/>
      <c r="M71" s="264"/>
      <c r="N71" s="264"/>
      <c r="O71" s="265"/>
      <c r="P71" s="264"/>
      <c r="Q71" s="264"/>
      <c r="R71" s="264"/>
      <c r="S71" s="264"/>
      <c r="T71" s="264"/>
      <c r="U71" s="264"/>
      <c r="V71" s="264"/>
      <c r="W71" s="264"/>
      <c r="X71" s="264"/>
      <c r="Y71" s="254" t="s">
        <v>828</v>
      </c>
      <c r="Z71" s="261">
        <v>45358</v>
      </c>
      <c r="AD71" s="271"/>
      <c r="AE71" s="264"/>
      <c r="AF71" s="264"/>
      <c r="AG71" s="266"/>
      <c r="AH71" s="264"/>
      <c r="AI71" s="264"/>
    </row>
    <row r="72" spans="1:35" ht="38.25" x14ac:dyDescent="0.25">
      <c r="A72" s="264"/>
      <c r="B72" s="264"/>
      <c r="C72" s="264"/>
      <c r="D72" s="264"/>
      <c r="E72" s="264"/>
      <c r="F72" s="264"/>
      <c r="G72" s="264"/>
      <c r="H72" s="264"/>
      <c r="I72" s="264"/>
      <c r="J72" s="264"/>
      <c r="K72" s="264"/>
      <c r="L72" s="264"/>
      <c r="M72" s="264"/>
      <c r="N72" s="264"/>
      <c r="O72" s="265"/>
      <c r="P72" s="264"/>
      <c r="Q72" s="264"/>
      <c r="R72" s="264"/>
      <c r="S72" s="264"/>
      <c r="T72" s="264"/>
      <c r="U72" s="264"/>
      <c r="V72" s="264"/>
      <c r="W72" s="264"/>
      <c r="X72" s="264"/>
      <c r="Y72" s="254" t="s">
        <v>836</v>
      </c>
      <c r="Z72" s="254" t="s">
        <v>1468</v>
      </c>
      <c r="AD72" s="271"/>
      <c r="AE72" s="264"/>
      <c r="AF72" s="264"/>
      <c r="AG72" s="266"/>
      <c r="AH72" s="264"/>
      <c r="AI72" s="264"/>
    </row>
    <row r="73" spans="1:35" ht="15.75" thickBot="1" x14ac:dyDescent="0.3">
      <c r="A73" s="264"/>
      <c r="B73" s="264"/>
      <c r="C73" s="264"/>
      <c r="D73" s="264"/>
      <c r="E73" s="264"/>
      <c r="F73" s="264"/>
      <c r="G73" s="264"/>
      <c r="H73" s="264"/>
      <c r="I73" s="264"/>
      <c r="J73" s="264"/>
      <c r="K73" s="264"/>
      <c r="L73" s="264"/>
      <c r="M73" s="264"/>
      <c r="N73" s="264"/>
      <c r="O73" s="265"/>
      <c r="P73" s="264"/>
      <c r="Q73" s="268"/>
      <c r="R73" s="268"/>
      <c r="S73" s="268"/>
      <c r="T73" s="268"/>
      <c r="U73" s="268"/>
      <c r="V73" s="268"/>
      <c r="W73" s="268"/>
      <c r="X73" s="268"/>
      <c r="Y73" s="254" t="s">
        <v>839</v>
      </c>
      <c r="Z73" s="254" t="s">
        <v>1225</v>
      </c>
      <c r="AD73" s="271"/>
      <c r="AE73" s="264"/>
      <c r="AF73" s="264"/>
      <c r="AG73" s="266"/>
      <c r="AH73" s="264"/>
      <c r="AI73" s="264"/>
    </row>
    <row r="74" spans="1:35" ht="76.5" x14ac:dyDescent="0.25">
      <c r="A74" s="264"/>
      <c r="B74" s="264"/>
      <c r="C74" s="264"/>
      <c r="D74" s="264"/>
      <c r="E74" s="264"/>
      <c r="F74" s="264"/>
      <c r="G74" s="264"/>
      <c r="H74" s="264"/>
      <c r="I74" s="264"/>
      <c r="J74" s="264"/>
      <c r="K74" s="264"/>
      <c r="L74" s="264"/>
      <c r="M74" s="264"/>
      <c r="N74" s="264"/>
      <c r="O74" s="265"/>
      <c r="P74" s="264"/>
      <c r="Q74" s="257" t="s">
        <v>1469</v>
      </c>
      <c r="R74" s="257" t="s">
        <v>1328</v>
      </c>
      <c r="S74" s="257" t="s">
        <v>1311</v>
      </c>
      <c r="T74" s="257" t="s">
        <v>1312</v>
      </c>
      <c r="U74" s="257" t="s">
        <v>1313</v>
      </c>
      <c r="V74" s="257" t="s">
        <v>1314</v>
      </c>
      <c r="W74" s="257">
        <v>17.28</v>
      </c>
      <c r="X74" s="257">
        <v>60</v>
      </c>
      <c r="Y74" s="270"/>
      <c r="AC74" s="254" t="s">
        <v>828</v>
      </c>
      <c r="AD74" s="261">
        <v>45415</v>
      </c>
      <c r="AE74" s="264"/>
      <c r="AF74" s="264"/>
      <c r="AG74" s="266"/>
      <c r="AH74" s="264"/>
      <c r="AI74" s="264"/>
    </row>
    <row r="75" spans="1:35" ht="255" x14ac:dyDescent="0.25">
      <c r="A75" s="264"/>
      <c r="B75" s="264"/>
      <c r="C75" s="264"/>
      <c r="D75" s="264"/>
      <c r="E75" s="264"/>
      <c r="F75" s="264"/>
      <c r="G75" s="264"/>
      <c r="H75" s="264"/>
      <c r="I75" s="264"/>
      <c r="J75" s="264"/>
      <c r="K75" s="264"/>
      <c r="L75" s="264"/>
      <c r="M75" s="264"/>
      <c r="N75" s="264"/>
      <c r="O75" s="265"/>
      <c r="P75" s="264"/>
      <c r="Q75" s="264"/>
      <c r="R75" s="264"/>
      <c r="S75" s="264"/>
      <c r="T75" s="264"/>
      <c r="U75" s="264"/>
      <c r="V75" s="264"/>
      <c r="W75" s="264"/>
      <c r="X75" s="264"/>
      <c r="Y75" s="270"/>
      <c r="AC75" s="254" t="s">
        <v>836</v>
      </c>
      <c r="AD75" s="254" t="s">
        <v>1470</v>
      </c>
      <c r="AE75" s="264"/>
      <c r="AF75" s="264"/>
      <c r="AG75" s="266"/>
      <c r="AH75" s="264"/>
      <c r="AI75" s="264"/>
    </row>
    <row r="76" spans="1:35" ht="15.75" thickBot="1" x14ac:dyDescent="0.3">
      <c r="A76" s="268"/>
      <c r="B76" s="268"/>
      <c r="C76" s="268"/>
      <c r="D76" s="268"/>
      <c r="E76" s="268"/>
      <c r="F76" s="268"/>
      <c r="G76" s="268"/>
      <c r="H76" s="268"/>
      <c r="I76" s="268"/>
      <c r="J76" s="268"/>
      <c r="K76" s="268"/>
      <c r="L76" s="268"/>
      <c r="M76" s="268"/>
      <c r="N76" s="268"/>
      <c r="O76" s="269"/>
      <c r="P76" s="268"/>
      <c r="Q76" s="268"/>
      <c r="R76" s="268"/>
      <c r="S76" s="268"/>
      <c r="T76" s="268"/>
      <c r="U76" s="268"/>
      <c r="V76" s="268"/>
      <c r="W76" s="268"/>
      <c r="X76" s="268"/>
      <c r="Y76" s="270"/>
      <c r="AC76" s="254" t="s">
        <v>839</v>
      </c>
      <c r="AD76" s="254" t="s">
        <v>840</v>
      </c>
      <c r="AE76" s="268"/>
      <c r="AF76" s="268"/>
      <c r="AG76" s="272"/>
      <c r="AH76" s="268"/>
      <c r="AI76" s="268"/>
    </row>
    <row r="77" spans="1:35" ht="216.75" x14ac:dyDescent="0.25">
      <c r="A77" s="257" t="s">
        <v>1471</v>
      </c>
      <c r="B77" s="257">
        <v>12</v>
      </c>
      <c r="C77" s="257">
        <v>1</v>
      </c>
      <c r="D77" s="257" t="s">
        <v>1299</v>
      </c>
      <c r="E77" s="257" t="s">
        <v>1075</v>
      </c>
      <c r="F77" s="257" t="s">
        <v>1078</v>
      </c>
      <c r="G77" s="257" t="s">
        <v>1472</v>
      </c>
      <c r="H77" s="257" t="s">
        <v>1473</v>
      </c>
      <c r="I77" s="257" t="s">
        <v>1302</v>
      </c>
      <c r="J77" s="257" t="s">
        <v>1474</v>
      </c>
      <c r="K77" s="257" t="s">
        <v>1475</v>
      </c>
      <c r="L77" s="257" t="s">
        <v>1341</v>
      </c>
      <c r="M77" s="257" t="s">
        <v>1315</v>
      </c>
      <c r="N77" s="257" t="s">
        <v>1306</v>
      </c>
      <c r="O77" s="262" t="s">
        <v>1306</v>
      </c>
      <c r="P77" s="257" t="s">
        <v>1308</v>
      </c>
      <c r="Q77" s="257" t="s">
        <v>1476</v>
      </c>
      <c r="R77" s="284" t="s">
        <v>1328</v>
      </c>
      <c r="S77" s="285" t="s">
        <v>1311</v>
      </c>
      <c r="T77" s="285" t="s">
        <v>1312</v>
      </c>
      <c r="U77" s="285" t="s">
        <v>1313</v>
      </c>
      <c r="V77" s="286" t="s">
        <v>1314</v>
      </c>
      <c r="W77" s="257">
        <v>36</v>
      </c>
      <c r="X77" s="257">
        <v>60</v>
      </c>
      <c r="Y77" s="254" t="s">
        <v>828</v>
      </c>
      <c r="Z77" s="261">
        <v>45405</v>
      </c>
      <c r="AA77" s="254" t="s">
        <v>828</v>
      </c>
      <c r="AB77" s="261">
        <v>45414</v>
      </c>
      <c r="AC77" s="254" t="s">
        <v>828</v>
      </c>
      <c r="AD77" s="261">
        <v>45415</v>
      </c>
      <c r="AE77" s="257" t="s">
        <v>1356</v>
      </c>
      <c r="AF77" s="257" t="s">
        <v>1306</v>
      </c>
      <c r="AG77" s="262" t="s">
        <v>1306</v>
      </c>
      <c r="AH77" s="257" t="s">
        <v>1308</v>
      </c>
      <c r="AI77" s="263" t="s">
        <v>1477</v>
      </c>
    </row>
    <row r="78" spans="1:35" ht="409.5" x14ac:dyDescent="0.25">
      <c r="A78" s="264"/>
      <c r="B78" s="264"/>
      <c r="C78" s="264"/>
      <c r="D78" s="264"/>
      <c r="E78" s="264"/>
      <c r="F78" s="264"/>
      <c r="G78" s="264"/>
      <c r="H78" s="264"/>
      <c r="I78" s="264"/>
      <c r="J78" s="264"/>
      <c r="K78" s="264"/>
      <c r="L78" s="264"/>
      <c r="M78" s="264"/>
      <c r="N78" s="264"/>
      <c r="O78" s="266"/>
      <c r="P78" s="264"/>
      <c r="Q78" s="264"/>
      <c r="R78" s="259"/>
      <c r="S78" s="254"/>
      <c r="T78" s="254"/>
      <c r="U78" s="254"/>
      <c r="V78" s="260"/>
      <c r="W78" s="264"/>
      <c r="X78" s="264"/>
      <c r="Y78" s="254" t="s">
        <v>836</v>
      </c>
      <c r="Z78" s="254" t="s">
        <v>1478</v>
      </c>
      <c r="AA78" s="254" t="s">
        <v>836</v>
      </c>
      <c r="AB78" s="254" t="s">
        <v>1479</v>
      </c>
      <c r="AC78" s="254" t="s">
        <v>836</v>
      </c>
      <c r="AD78" s="254" t="s">
        <v>1480</v>
      </c>
      <c r="AE78" s="264"/>
      <c r="AF78" s="264"/>
      <c r="AG78" s="266"/>
      <c r="AH78" s="264"/>
      <c r="AI78" s="267"/>
    </row>
    <row r="79" spans="1:35" x14ac:dyDescent="0.25">
      <c r="A79" s="264"/>
      <c r="B79" s="264"/>
      <c r="C79" s="264"/>
      <c r="D79" s="264"/>
      <c r="E79" s="264"/>
      <c r="F79" s="264"/>
      <c r="G79" s="264"/>
      <c r="H79" s="264"/>
      <c r="I79" s="264"/>
      <c r="J79" s="264"/>
      <c r="K79" s="264"/>
      <c r="L79" s="264"/>
      <c r="M79" s="264"/>
      <c r="N79" s="264"/>
      <c r="O79" s="266"/>
      <c r="P79" s="264"/>
      <c r="Q79" s="264"/>
      <c r="R79" s="259"/>
      <c r="S79" s="254"/>
      <c r="T79" s="254"/>
      <c r="U79" s="254"/>
      <c r="V79" s="260"/>
      <c r="W79" s="264"/>
      <c r="X79" s="264"/>
      <c r="Y79" s="254" t="s">
        <v>839</v>
      </c>
      <c r="Z79" s="254" t="s">
        <v>1092</v>
      </c>
      <c r="AA79" s="254" t="s">
        <v>839</v>
      </c>
      <c r="AB79" s="254" t="s">
        <v>1093</v>
      </c>
      <c r="AC79" s="254" t="s">
        <v>839</v>
      </c>
      <c r="AD79" s="254" t="s">
        <v>1095</v>
      </c>
      <c r="AE79" s="264"/>
      <c r="AF79" s="264"/>
      <c r="AG79" s="266"/>
      <c r="AH79" s="264"/>
      <c r="AI79" s="264"/>
    </row>
    <row r="80" spans="1:35" ht="15.75" thickBot="1" x14ac:dyDescent="0.3">
      <c r="A80" s="268"/>
      <c r="B80" s="268"/>
      <c r="C80" s="268"/>
      <c r="D80" s="268"/>
      <c r="E80" s="268"/>
      <c r="F80" s="268"/>
      <c r="G80" s="268"/>
      <c r="H80" s="268"/>
      <c r="I80" s="268"/>
      <c r="J80" s="268"/>
      <c r="K80" s="268"/>
      <c r="L80" s="268"/>
      <c r="M80" s="268"/>
      <c r="N80" s="268"/>
      <c r="O80" s="272"/>
      <c r="P80" s="268"/>
      <c r="Q80" s="268"/>
      <c r="R80" s="259"/>
      <c r="S80" s="254"/>
      <c r="T80" s="254"/>
      <c r="U80" s="254"/>
      <c r="V80" s="260"/>
      <c r="W80" s="268"/>
      <c r="X80" s="268"/>
      <c r="Y80" s="270"/>
      <c r="AD80" s="271"/>
      <c r="AE80" s="268"/>
      <c r="AF80" s="268"/>
      <c r="AG80" s="272"/>
      <c r="AH80" s="268"/>
      <c r="AI80" s="273" t="s">
        <v>1481</v>
      </c>
    </row>
    <row r="81" spans="1:35" ht="216.75" x14ac:dyDescent="0.25">
      <c r="A81" s="257" t="s">
        <v>1451</v>
      </c>
      <c r="B81" s="257">
        <v>16</v>
      </c>
      <c r="C81" s="257">
        <v>1</v>
      </c>
      <c r="D81" s="257" t="s">
        <v>1299</v>
      </c>
      <c r="E81" s="257" t="s">
        <v>1196</v>
      </c>
      <c r="F81" s="257" t="s">
        <v>1199</v>
      </c>
      <c r="G81" s="257" t="s">
        <v>1482</v>
      </c>
      <c r="H81" s="257" t="s">
        <v>1199</v>
      </c>
      <c r="I81" s="257" t="s">
        <v>1302</v>
      </c>
      <c r="J81" s="257" t="s">
        <v>1483</v>
      </c>
      <c r="K81" s="257" t="s">
        <v>1484</v>
      </c>
      <c r="L81" s="257" t="s">
        <v>1305</v>
      </c>
      <c r="M81" s="257" t="s">
        <v>809</v>
      </c>
      <c r="N81" s="257" t="s">
        <v>1306</v>
      </c>
      <c r="O81" s="258" t="s">
        <v>1307</v>
      </c>
      <c r="P81" s="257" t="s">
        <v>1308</v>
      </c>
      <c r="Q81" s="257" t="s">
        <v>1485</v>
      </c>
      <c r="R81" s="259" t="s">
        <v>1328</v>
      </c>
      <c r="S81" s="254" t="s">
        <v>1311</v>
      </c>
      <c r="T81" s="254" t="s">
        <v>1312</v>
      </c>
      <c r="U81" s="254" t="s">
        <v>1313</v>
      </c>
      <c r="V81" s="260" t="s">
        <v>1314</v>
      </c>
      <c r="W81" s="257">
        <v>48</v>
      </c>
      <c r="X81" s="257">
        <v>60</v>
      </c>
      <c r="Y81" s="254" t="s">
        <v>828</v>
      </c>
      <c r="Z81" s="261">
        <v>45384</v>
      </c>
      <c r="AA81" s="254" t="s">
        <v>828</v>
      </c>
      <c r="AB81" s="261">
        <v>45408</v>
      </c>
      <c r="AC81" s="254" t="s">
        <v>828</v>
      </c>
      <c r="AD81" s="261">
        <v>45415</v>
      </c>
      <c r="AE81" s="257" t="s">
        <v>1356</v>
      </c>
      <c r="AF81" s="257" t="s">
        <v>1306</v>
      </c>
      <c r="AG81" s="262" t="s">
        <v>1306</v>
      </c>
      <c r="AH81" s="257" t="s">
        <v>1308</v>
      </c>
      <c r="AI81" s="263" t="s">
        <v>1486</v>
      </c>
    </row>
    <row r="82" spans="1:35" ht="178.5" x14ac:dyDescent="0.25">
      <c r="A82" s="264"/>
      <c r="B82" s="264"/>
      <c r="C82" s="264"/>
      <c r="D82" s="264"/>
      <c r="E82" s="264"/>
      <c r="F82" s="264"/>
      <c r="G82" s="264"/>
      <c r="H82" s="264"/>
      <c r="I82" s="264"/>
      <c r="J82" s="264"/>
      <c r="K82" s="264"/>
      <c r="L82" s="264"/>
      <c r="M82" s="264"/>
      <c r="N82" s="264"/>
      <c r="O82" s="265"/>
      <c r="P82" s="264"/>
      <c r="Q82" s="264"/>
      <c r="R82" s="259"/>
      <c r="S82" s="254"/>
      <c r="T82" s="254"/>
      <c r="U82" s="254"/>
      <c r="V82" s="260"/>
      <c r="W82" s="264"/>
      <c r="X82" s="264"/>
      <c r="Y82" s="254" t="s">
        <v>836</v>
      </c>
      <c r="Z82" s="254" t="s">
        <v>1487</v>
      </c>
      <c r="AA82" s="254" t="s">
        <v>836</v>
      </c>
      <c r="AB82" s="254" t="s">
        <v>1488</v>
      </c>
      <c r="AC82" s="254" t="s">
        <v>836</v>
      </c>
      <c r="AD82" s="254" t="s">
        <v>1489</v>
      </c>
      <c r="AE82" s="264"/>
      <c r="AF82" s="264"/>
      <c r="AG82" s="266"/>
      <c r="AH82" s="264"/>
      <c r="AI82" s="267"/>
    </row>
    <row r="83" spans="1:35" x14ac:dyDescent="0.25">
      <c r="A83" s="264"/>
      <c r="B83" s="264"/>
      <c r="C83" s="264"/>
      <c r="D83" s="264"/>
      <c r="E83" s="264"/>
      <c r="F83" s="264"/>
      <c r="G83" s="264"/>
      <c r="H83" s="264"/>
      <c r="I83" s="264"/>
      <c r="J83" s="264"/>
      <c r="K83" s="264"/>
      <c r="L83" s="264"/>
      <c r="M83" s="264"/>
      <c r="N83" s="264"/>
      <c r="O83" s="265"/>
      <c r="P83" s="264"/>
      <c r="Q83" s="264"/>
      <c r="R83" s="259"/>
      <c r="S83" s="254"/>
      <c r="T83" s="254"/>
      <c r="U83" s="254"/>
      <c r="V83" s="260"/>
      <c r="W83" s="264"/>
      <c r="X83" s="264"/>
      <c r="Y83" s="254" t="s">
        <v>839</v>
      </c>
      <c r="Z83" s="254" t="s">
        <v>1225</v>
      </c>
      <c r="AA83" s="254" t="s">
        <v>839</v>
      </c>
      <c r="AB83" s="254" t="s">
        <v>1093</v>
      </c>
      <c r="AC83" s="254" t="s">
        <v>839</v>
      </c>
      <c r="AD83" s="254" t="s">
        <v>840</v>
      </c>
      <c r="AE83" s="264"/>
      <c r="AF83" s="264"/>
      <c r="AG83" s="266"/>
      <c r="AH83" s="264"/>
      <c r="AI83" s="264"/>
    </row>
    <row r="84" spans="1:35" x14ac:dyDescent="0.25">
      <c r="A84" s="264"/>
      <c r="B84" s="264"/>
      <c r="C84" s="264"/>
      <c r="D84" s="264"/>
      <c r="E84" s="264"/>
      <c r="F84" s="264"/>
      <c r="G84" s="264"/>
      <c r="H84" s="264"/>
      <c r="I84" s="264"/>
      <c r="J84" s="264"/>
      <c r="K84" s="264"/>
      <c r="L84" s="264"/>
      <c r="M84" s="264"/>
      <c r="N84" s="264"/>
      <c r="O84" s="265"/>
      <c r="P84" s="264"/>
      <c r="Q84" s="264"/>
      <c r="R84" s="259"/>
      <c r="S84" s="254"/>
      <c r="T84" s="254"/>
      <c r="U84" s="254"/>
      <c r="V84" s="260"/>
      <c r="W84" s="264"/>
      <c r="X84" s="264"/>
      <c r="Y84" s="255"/>
      <c r="Z84" s="255"/>
      <c r="AD84" s="271"/>
      <c r="AE84" s="264"/>
      <c r="AF84" s="264"/>
      <c r="AG84" s="266"/>
      <c r="AH84" s="264"/>
      <c r="AI84" s="279" t="s">
        <v>1490</v>
      </c>
    </row>
    <row r="85" spans="1:35" x14ac:dyDescent="0.25">
      <c r="A85" s="264"/>
      <c r="B85" s="264"/>
      <c r="C85" s="264"/>
      <c r="D85" s="264"/>
      <c r="E85" s="264"/>
      <c r="F85" s="264"/>
      <c r="G85" s="264"/>
      <c r="H85" s="264"/>
      <c r="I85" s="264"/>
      <c r="J85" s="264"/>
      <c r="K85" s="264"/>
      <c r="L85" s="264"/>
      <c r="M85" s="264"/>
      <c r="N85" s="264"/>
      <c r="O85" s="265"/>
      <c r="P85" s="264"/>
      <c r="Q85" s="264"/>
      <c r="R85" s="259"/>
      <c r="S85" s="254"/>
      <c r="T85" s="254"/>
      <c r="U85" s="254"/>
      <c r="V85" s="260"/>
      <c r="W85" s="264"/>
      <c r="X85" s="264"/>
      <c r="Y85" s="287"/>
      <c r="Z85" s="288"/>
      <c r="AD85" s="271"/>
      <c r="AE85" s="264"/>
      <c r="AF85" s="264"/>
      <c r="AG85" s="266"/>
      <c r="AH85" s="264"/>
      <c r="AI85" s="264"/>
    </row>
    <row r="86" spans="1:35" x14ac:dyDescent="0.25">
      <c r="A86" s="264"/>
      <c r="B86" s="264"/>
      <c r="C86" s="264"/>
      <c r="D86" s="264"/>
      <c r="E86" s="264"/>
      <c r="F86" s="264"/>
      <c r="G86" s="264"/>
      <c r="H86" s="264"/>
      <c r="I86" s="264"/>
      <c r="J86" s="264"/>
      <c r="K86" s="264"/>
      <c r="L86" s="264"/>
      <c r="M86" s="264"/>
      <c r="N86" s="264"/>
      <c r="O86" s="265"/>
      <c r="P86" s="264"/>
      <c r="Q86" s="264"/>
      <c r="R86" s="259"/>
      <c r="S86" s="254"/>
      <c r="T86" s="254"/>
      <c r="U86" s="254"/>
      <c r="V86" s="260"/>
      <c r="W86" s="264"/>
      <c r="X86" s="264"/>
      <c r="Y86" s="254" t="s">
        <v>828</v>
      </c>
      <c r="Z86" s="261">
        <v>45384</v>
      </c>
      <c r="AD86" s="271"/>
      <c r="AE86" s="264"/>
      <c r="AF86" s="264"/>
      <c r="AG86" s="266"/>
      <c r="AH86" s="264"/>
      <c r="AI86" s="264"/>
    </row>
    <row r="87" spans="1:35" ht="51" x14ac:dyDescent="0.25">
      <c r="A87" s="264"/>
      <c r="B87" s="264"/>
      <c r="C87" s="264"/>
      <c r="D87" s="264"/>
      <c r="E87" s="264"/>
      <c r="F87" s="264"/>
      <c r="G87" s="264"/>
      <c r="H87" s="264"/>
      <c r="I87" s="264"/>
      <c r="J87" s="264"/>
      <c r="K87" s="264"/>
      <c r="L87" s="264"/>
      <c r="M87" s="264"/>
      <c r="N87" s="264"/>
      <c r="O87" s="265"/>
      <c r="P87" s="264"/>
      <c r="Q87" s="264"/>
      <c r="R87" s="259"/>
      <c r="S87" s="254"/>
      <c r="T87" s="254"/>
      <c r="U87" s="254"/>
      <c r="V87" s="260"/>
      <c r="W87" s="264"/>
      <c r="X87" s="264"/>
      <c r="Y87" s="254" t="s">
        <v>836</v>
      </c>
      <c r="Z87" s="254" t="s">
        <v>1491</v>
      </c>
      <c r="AD87" s="271"/>
      <c r="AE87" s="264"/>
      <c r="AF87" s="264"/>
      <c r="AG87" s="266"/>
      <c r="AH87" s="264"/>
      <c r="AI87" s="264"/>
    </row>
    <row r="88" spans="1:35" x14ac:dyDescent="0.25">
      <c r="A88" s="264"/>
      <c r="B88" s="264"/>
      <c r="C88" s="264"/>
      <c r="D88" s="264"/>
      <c r="E88" s="264"/>
      <c r="F88" s="264"/>
      <c r="G88" s="264"/>
      <c r="H88" s="264"/>
      <c r="I88" s="264"/>
      <c r="J88" s="264"/>
      <c r="K88" s="264"/>
      <c r="L88" s="264"/>
      <c r="M88" s="264"/>
      <c r="N88" s="264"/>
      <c r="O88" s="265"/>
      <c r="P88" s="264"/>
      <c r="Q88" s="264"/>
      <c r="R88" s="259"/>
      <c r="S88" s="254"/>
      <c r="T88" s="254"/>
      <c r="U88" s="254"/>
      <c r="V88" s="260"/>
      <c r="W88" s="264"/>
      <c r="X88" s="264"/>
      <c r="Y88" s="254" t="s">
        <v>839</v>
      </c>
      <c r="Z88" s="254" t="s">
        <v>1225</v>
      </c>
      <c r="AD88" s="271"/>
      <c r="AE88" s="264"/>
      <c r="AF88" s="264"/>
      <c r="AG88" s="266"/>
      <c r="AH88" s="264"/>
      <c r="AI88" s="264"/>
    </row>
    <row r="89" spans="1:35" x14ac:dyDescent="0.25">
      <c r="A89" s="264"/>
      <c r="B89" s="264"/>
      <c r="C89" s="264"/>
      <c r="D89" s="264"/>
      <c r="E89" s="264"/>
      <c r="F89" s="264"/>
      <c r="G89" s="264"/>
      <c r="H89" s="264"/>
      <c r="I89" s="264"/>
      <c r="J89" s="264"/>
      <c r="K89" s="264"/>
      <c r="L89" s="264"/>
      <c r="M89" s="264"/>
      <c r="N89" s="264"/>
      <c r="O89" s="265"/>
      <c r="P89" s="264"/>
      <c r="Q89" s="264"/>
      <c r="R89" s="259"/>
      <c r="S89" s="254"/>
      <c r="T89" s="254"/>
      <c r="U89" s="254"/>
      <c r="V89" s="260"/>
      <c r="W89" s="264"/>
      <c r="X89" s="264"/>
      <c r="Y89" s="255"/>
      <c r="Z89" s="255"/>
      <c r="AD89" s="271"/>
      <c r="AE89" s="264"/>
      <c r="AF89" s="264"/>
      <c r="AG89" s="266"/>
      <c r="AH89" s="264"/>
      <c r="AI89" s="264"/>
    </row>
    <row r="90" spans="1:35" x14ac:dyDescent="0.25">
      <c r="A90" s="264"/>
      <c r="B90" s="264"/>
      <c r="C90" s="264"/>
      <c r="D90" s="264"/>
      <c r="E90" s="264"/>
      <c r="F90" s="264"/>
      <c r="G90" s="264"/>
      <c r="H90" s="264"/>
      <c r="I90" s="264"/>
      <c r="J90" s="264"/>
      <c r="K90" s="264"/>
      <c r="L90" s="264"/>
      <c r="M90" s="264"/>
      <c r="N90" s="264"/>
      <c r="O90" s="265"/>
      <c r="P90" s="264"/>
      <c r="Q90" s="264"/>
      <c r="R90" s="259"/>
      <c r="S90" s="254"/>
      <c r="T90" s="254"/>
      <c r="U90" s="254"/>
      <c r="V90" s="260"/>
      <c r="W90" s="264"/>
      <c r="X90" s="264"/>
      <c r="Y90" s="287"/>
      <c r="Z90" s="288"/>
      <c r="AD90" s="271"/>
      <c r="AE90" s="264"/>
      <c r="AF90" s="264"/>
      <c r="AG90" s="266"/>
      <c r="AH90" s="264"/>
      <c r="AI90" s="264"/>
    </row>
    <row r="91" spans="1:35" x14ac:dyDescent="0.25">
      <c r="A91" s="264"/>
      <c r="B91" s="264"/>
      <c r="C91" s="264"/>
      <c r="D91" s="264"/>
      <c r="E91" s="264"/>
      <c r="F91" s="264"/>
      <c r="G91" s="264"/>
      <c r="H91" s="264"/>
      <c r="I91" s="264"/>
      <c r="J91" s="264"/>
      <c r="K91" s="264"/>
      <c r="L91" s="264"/>
      <c r="M91" s="264"/>
      <c r="N91" s="264"/>
      <c r="O91" s="265"/>
      <c r="P91" s="264"/>
      <c r="Q91" s="264"/>
      <c r="R91" s="259"/>
      <c r="S91" s="254"/>
      <c r="T91" s="254"/>
      <c r="U91" s="254"/>
      <c r="V91" s="260"/>
      <c r="W91" s="264"/>
      <c r="X91" s="264"/>
      <c r="Y91" s="254" t="s">
        <v>828</v>
      </c>
      <c r="Z91" s="261">
        <v>45391</v>
      </c>
      <c r="AD91" s="271"/>
      <c r="AE91" s="264"/>
      <c r="AF91" s="264"/>
      <c r="AG91" s="266"/>
      <c r="AH91" s="264"/>
      <c r="AI91" s="264"/>
    </row>
    <row r="92" spans="1:35" ht="38.25" x14ac:dyDescent="0.25">
      <c r="A92" s="264"/>
      <c r="B92" s="264"/>
      <c r="C92" s="264"/>
      <c r="D92" s="264"/>
      <c r="E92" s="264"/>
      <c r="F92" s="264"/>
      <c r="G92" s="264"/>
      <c r="H92" s="264"/>
      <c r="I92" s="264"/>
      <c r="J92" s="264"/>
      <c r="K92" s="264"/>
      <c r="L92" s="264"/>
      <c r="M92" s="264"/>
      <c r="N92" s="264"/>
      <c r="O92" s="265"/>
      <c r="P92" s="264"/>
      <c r="Q92" s="264"/>
      <c r="R92" s="259"/>
      <c r="S92" s="254"/>
      <c r="T92" s="254"/>
      <c r="U92" s="254"/>
      <c r="V92" s="260"/>
      <c r="W92" s="264"/>
      <c r="X92" s="264"/>
      <c r="Y92" s="254" t="s">
        <v>836</v>
      </c>
      <c r="Z92" s="254" t="s">
        <v>1492</v>
      </c>
      <c r="AD92" s="271"/>
      <c r="AE92" s="264"/>
      <c r="AF92" s="264"/>
      <c r="AG92" s="266"/>
      <c r="AH92" s="264"/>
      <c r="AI92" s="264"/>
    </row>
    <row r="93" spans="1:35" ht="15.75" thickBot="1" x14ac:dyDescent="0.3">
      <c r="A93" s="264"/>
      <c r="B93" s="264"/>
      <c r="C93" s="264"/>
      <c r="D93" s="264"/>
      <c r="E93" s="264"/>
      <c r="F93" s="264"/>
      <c r="G93" s="264"/>
      <c r="H93" s="264"/>
      <c r="I93" s="264"/>
      <c r="J93" s="264"/>
      <c r="K93" s="264"/>
      <c r="L93" s="264"/>
      <c r="M93" s="264"/>
      <c r="N93" s="264"/>
      <c r="O93" s="265"/>
      <c r="P93" s="264"/>
      <c r="Q93" s="268"/>
      <c r="R93" s="280"/>
      <c r="S93" s="281"/>
      <c r="T93" s="281"/>
      <c r="U93" s="281"/>
      <c r="V93" s="282"/>
      <c r="W93" s="268"/>
      <c r="X93" s="268"/>
      <c r="Y93" s="254" t="s">
        <v>839</v>
      </c>
      <c r="Z93" s="254" t="s">
        <v>1225</v>
      </c>
      <c r="AD93" s="271"/>
      <c r="AE93" s="264"/>
      <c r="AF93" s="264"/>
      <c r="AG93" s="266"/>
      <c r="AH93" s="264"/>
      <c r="AI93" s="264"/>
    </row>
    <row r="94" spans="1:35" ht="89.25" x14ac:dyDescent="0.25">
      <c r="A94" s="264"/>
      <c r="B94" s="264"/>
      <c r="C94" s="264"/>
      <c r="D94" s="264"/>
      <c r="E94" s="264"/>
      <c r="F94" s="264"/>
      <c r="G94" s="264"/>
      <c r="H94" s="264"/>
      <c r="I94" s="264"/>
      <c r="J94" s="264"/>
      <c r="K94" s="264"/>
      <c r="L94" s="264"/>
      <c r="M94" s="264"/>
      <c r="N94" s="264"/>
      <c r="O94" s="265"/>
      <c r="P94" s="264"/>
      <c r="Q94" s="257" t="s">
        <v>1493</v>
      </c>
      <c r="R94" s="257" t="s">
        <v>1328</v>
      </c>
      <c r="S94" s="257" t="s">
        <v>1311</v>
      </c>
      <c r="T94" s="257" t="s">
        <v>1312</v>
      </c>
      <c r="U94" s="257" t="s">
        <v>1313</v>
      </c>
      <c r="V94" s="257" t="s">
        <v>1314</v>
      </c>
      <c r="W94" s="257">
        <v>28.8</v>
      </c>
      <c r="X94" s="257">
        <v>60</v>
      </c>
      <c r="Y94" s="254" t="s">
        <v>828</v>
      </c>
      <c r="Z94" s="261">
        <v>45323</v>
      </c>
      <c r="AA94" s="254" t="s">
        <v>828</v>
      </c>
      <c r="AB94" s="261">
        <v>45408</v>
      </c>
      <c r="AC94" s="254" t="s">
        <v>828</v>
      </c>
      <c r="AD94" s="261">
        <v>45415</v>
      </c>
      <c r="AE94" s="264"/>
      <c r="AF94" s="264"/>
      <c r="AG94" s="266"/>
      <c r="AH94" s="264"/>
      <c r="AI94" s="264"/>
    </row>
    <row r="95" spans="1:35" ht="242.25" x14ac:dyDescent="0.25">
      <c r="A95" s="264"/>
      <c r="B95" s="264"/>
      <c r="C95" s="264"/>
      <c r="D95" s="264"/>
      <c r="E95" s="264"/>
      <c r="F95" s="264"/>
      <c r="G95" s="264"/>
      <c r="H95" s="264"/>
      <c r="I95" s="264"/>
      <c r="J95" s="264"/>
      <c r="K95" s="264"/>
      <c r="L95" s="264"/>
      <c r="M95" s="264"/>
      <c r="N95" s="264"/>
      <c r="O95" s="265"/>
      <c r="P95" s="264"/>
      <c r="Q95" s="264"/>
      <c r="R95" s="264"/>
      <c r="S95" s="264"/>
      <c r="T95" s="264"/>
      <c r="U95" s="264"/>
      <c r="V95" s="264"/>
      <c r="W95" s="264"/>
      <c r="X95" s="264"/>
      <c r="Y95" s="254" t="s">
        <v>836</v>
      </c>
      <c r="Z95" s="254" t="s">
        <v>1494</v>
      </c>
      <c r="AA95" s="254" t="s">
        <v>836</v>
      </c>
      <c r="AB95" s="254" t="s">
        <v>1495</v>
      </c>
      <c r="AC95" s="254" t="s">
        <v>836</v>
      </c>
      <c r="AD95" s="254" t="s">
        <v>1496</v>
      </c>
      <c r="AE95" s="264"/>
      <c r="AF95" s="264"/>
      <c r="AG95" s="266"/>
      <c r="AH95" s="264"/>
      <c r="AI95" s="264"/>
    </row>
    <row r="96" spans="1:35" x14ac:dyDescent="0.25">
      <c r="A96" s="264"/>
      <c r="B96" s="264"/>
      <c r="C96" s="264"/>
      <c r="D96" s="264"/>
      <c r="E96" s="264"/>
      <c r="F96" s="264"/>
      <c r="G96" s="264"/>
      <c r="H96" s="264"/>
      <c r="I96" s="264"/>
      <c r="J96" s="264"/>
      <c r="K96" s="264"/>
      <c r="L96" s="264"/>
      <c r="M96" s="264"/>
      <c r="N96" s="264"/>
      <c r="O96" s="265"/>
      <c r="P96" s="264"/>
      <c r="Q96" s="264"/>
      <c r="R96" s="264"/>
      <c r="S96" s="264"/>
      <c r="T96" s="264"/>
      <c r="U96" s="264"/>
      <c r="V96" s="264"/>
      <c r="W96" s="264"/>
      <c r="X96" s="264"/>
      <c r="Y96" s="254" t="s">
        <v>839</v>
      </c>
      <c r="Z96" s="254" t="s">
        <v>1225</v>
      </c>
      <c r="AA96" s="254" t="s">
        <v>839</v>
      </c>
      <c r="AB96" s="254" t="s">
        <v>1093</v>
      </c>
      <c r="AC96" s="254" t="s">
        <v>839</v>
      </c>
      <c r="AD96" s="254" t="s">
        <v>840</v>
      </c>
      <c r="AE96" s="264"/>
      <c r="AF96" s="264"/>
      <c r="AG96" s="266"/>
      <c r="AH96" s="264"/>
      <c r="AI96" s="264"/>
    </row>
    <row r="97" spans="1:35" x14ac:dyDescent="0.25">
      <c r="A97" s="264"/>
      <c r="B97" s="264"/>
      <c r="C97" s="264"/>
      <c r="D97" s="264"/>
      <c r="E97" s="264"/>
      <c r="F97" s="264"/>
      <c r="G97" s="264"/>
      <c r="H97" s="264"/>
      <c r="I97" s="264"/>
      <c r="J97" s="264"/>
      <c r="K97" s="264"/>
      <c r="L97" s="264"/>
      <c r="M97" s="264"/>
      <c r="N97" s="264"/>
      <c r="O97" s="265"/>
      <c r="P97" s="264"/>
      <c r="Q97" s="264"/>
      <c r="R97" s="264"/>
      <c r="S97" s="264"/>
      <c r="T97" s="264"/>
      <c r="U97" s="264"/>
      <c r="V97" s="264"/>
      <c r="W97" s="264"/>
      <c r="X97" s="264"/>
      <c r="Y97" s="255"/>
      <c r="Z97" s="255"/>
      <c r="AD97" s="271"/>
      <c r="AE97" s="264"/>
      <c r="AF97" s="264"/>
      <c r="AG97" s="266"/>
      <c r="AH97" s="264"/>
      <c r="AI97" s="264"/>
    </row>
    <row r="98" spans="1:35" x14ac:dyDescent="0.25">
      <c r="A98" s="264"/>
      <c r="B98" s="264"/>
      <c r="C98" s="264"/>
      <c r="D98" s="264"/>
      <c r="E98" s="264"/>
      <c r="F98" s="264"/>
      <c r="G98" s="264"/>
      <c r="H98" s="264"/>
      <c r="I98" s="264"/>
      <c r="J98" s="264"/>
      <c r="K98" s="264"/>
      <c r="L98" s="264"/>
      <c r="M98" s="264"/>
      <c r="N98" s="264"/>
      <c r="O98" s="265"/>
      <c r="P98" s="264"/>
      <c r="Q98" s="264"/>
      <c r="R98" s="264"/>
      <c r="S98" s="264"/>
      <c r="T98" s="264"/>
      <c r="U98" s="264"/>
      <c r="V98" s="264"/>
      <c r="W98" s="264"/>
      <c r="X98" s="264"/>
      <c r="Y98" s="287"/>
      <c r="Z98" s="288"/>
      <c r="AD98" s="271"/>
      <c r="AE98" s="264"/>
      <c r="AF98" s="264"/>
      <c r="AG98" s="266"/>
      <c r="AH98" s="264"/>
      <c r="AI98" s="264"/>
    </row>
    <row r="99" spans="1:35" x14ac:dyDescent="0.25">
      <c r="A99" s="264"/>
      <c r="B99" s="264"/>
      <c r="C99" s="264"/>
      <c r="D99" s="264"/>
      <c r="E99" s="264"/>
      <c r="F99" s="264"/>
      <c r="G99" s="264"/>
      <c r="H99" s="264"/>
      <c r="I99" s="264"/>
      <c r="J99" s="264"/>
      <c r="K99" s="264"/>
      <c r="L99" s="264"/>
      <c r="M99" s="264"/>
      <c r="N99" s="264"/>
      <c r="O99" s="265"/>
      <c r="P99" s="264"/>
      <c r="Q99" s="264"/>
      <c r="R99" s="264"/>
      <c r="S99" s="264"/>
      <c r="T99" s="264"/>
      <c r="U99" s="264"/>
      <c r="V99" s="264"/>
      <c r="W99" s="264"/>
      <c r="X99" s="264"/>
      <c r="Y99" s="254" t="s">
        <v>828</v>
      </c>
      <c r="Z99" s="261">
        <v>45352</v>
      </c>
      <c r="AD99" s="271"/>
      <c r="AE99" s="264"/>
      <c r="AF99" s="264"/>
      <c r="AG99" s="266"/>
      <c r="AH99" s="264"/>
      <c r="AI99" s="264"/>
    </row>
    <row r="100" spans="1:35" ht="25.5" x14ac:dyDescent="0.25">
      <c r="A100" s="264"/>
      <c r="B100" s="264"/>
      <c r="C100" s="264"/>
      <c r="D100" s="264"/>
      <c r="E100" s="264"/>
      <c r="F100" s="264"/>
      <c r="G100" s="264"/>
      <c r="H100" s="264"/>
      <c r="I100" s="264"/>
      <c r="J100" s="264"/>
      <c r="K100" s="264"/>
      <c r="L100" s="264"/>
      <c r="M100" s="264"/>
      <c r="N100" s="264"/>
      <c r="O100" s="265"/>
      <c r="P100" s="264"/>
      <c r="Q100" s="264"/>
      <c r="R100" s="264"/>
      <c r="S100" s="264"/>
      <c r="T100" s="264"/>
      <c r="U100" s="264"/>
      <c r="V100" s="264"/>
      <c r="W100" s="264"/>
      <c r="X100" s="264"/>
      <c r="Y100" s="254" t="s">
        <v>836</v>
      </c>
      <c r="Z100" s="254" t="s">
        <v>1497</v>
      </c>
      <c r="AD100" s="271"/>
      <c r="AE100" s="264"/>
      <c r="AF100" s="264"/>
      <c r="AG100" s="266"/>
      <c r="AH100" s="264"/>
      <c r="AI100" s="264"/>
    </row>
    <row r="101" spans="1:35" x14ac:dyDescent="0.25">
      <c r="A101" s="264"/>
      <c r="B101" s="264"/>
      <c r="C101" s="264"/>
      <c r="D101" s="264"/>
      <c r="E101" s="264"/>
      <c r="F101" s="264"/>
      <c r="G101" s="264"/>
      <c r="H101" s="264"/>
      <c r="I101" s="264"/>
      <c r="J101" s="264"/>
      <c r="K101" s="264"/>
      <c r="L101" s="264"/>
      <c r="M101" s="264"/>
      <c r="N101" s="264"/>
      <c r="O101" s="265"/>
      <c r="P101" s="264"/>
      <c r="Q101" s="264"/>
      <c r="R101" s="264"/>
      <c r="S101" s="264"/>
      <c r="T101" s="264"/>
      <c r="U101" s="264"/>
      <c r="V101" s="264"/>
      <c r="W101" s="264"/>
      <c r="X101" s="264"/>
      <c r="Y101" s="254" t="s">
        <v>839</v>
      </c>
      <c r="Z101" s="254" t="s">
        <v>1225</v>
      </c>
      <c r="AD101" s="271"/>
      <c r="AE101" s="264"/>
      <c r="AF101" s="264"/>
      <c r="AG101" s="266"/>
      <c r="AH101" s="264"/>
      <c r="AI101" s="264"/>
    </row>
    <row r="102" spans="1:35" x14ac:dyDescent="0.25">
      <c r="A102" s="264"/>
      <c r="B102" s="264"/>
      <c r="C102" s="264"/>
      <c r="D102" s="264"/>
      <c r="E102" s="264"/>
      <c r="F102" s="264"/>
      <c r="G102" s="264"/>
      <c r="H102" s="264"/>
      <c r="I102" s="264"/>
      <c r="J102" s="264"/>
      <c r="K102" s="264"/>
      <c r="L102" s="264"/>
      <c r="M102" s="264"/>
      <c r="N102" s="264"/>
      <c r="O102" s="265"/>
      <c r="P102" s="264"/>
      <c r="Q102" s="264"/>
      <c r="R102" s="264"/>
      <c r="S102" s="264"/>
      <c r="T102" s="264"/>
      <c r="U102" s="264"/>
      <c r="V102" s="264"/>
      <c r="W102" s="264"/>
      <c r="X102" s="264"/>
      <c r="Y102" s="255"/>
      <c r="Z102" s="255"/>
      <c r="AD102" s="271"/>
      <c r="AE102" s="264"/>
      <c r="AF102" s="264"/>
      <c r="AG102" s="266"/>
      <c r="AH102" s="264"/>
      <c r="AI102" s="264"/>
    </row>
    <row r="103" spans="1:35" x14ac:dyDescent="0.25">
      <c r="A103" s="264"/>
      <c r="B103" s="264"/>
      <c r="C103" s="264"/>
      <c r="D103" s="264"/>
      <c r="E103" s="264"/>
      <c r="F103" s="264"/>
      <c r="G103" s="264"/>
      <c r="H103" s="264"/>
      <c r="I103" s="264"/>
      <c r="J103" s="264"/>
      <c r="K103" s="264"/>
      <c r="L103" s="264"/>
      <c r="M103" s="264"/>
      <c r="N103" s="264"/>
      <c r="O103" s="265"/>
      <c r="P103" s="264"/>
      <c r="Q103" s="264"/>
      <c r="R103" s="264"/>
      <c r="S103" s="264"/>
      <c r="T103" s="264"/>
      <c r="U103" s="264"/>
      <c r="V103" s="264"/>
      <c r="W103" s="264"/>
      <c r="X103" s="264"/>
      <c r="Y103" s="287"/>
      <c r="Z103" s="288"/>
      <c r="AD103" s="271"/>
      <c r="AE103" s="264"/>
      <c r="AF103" s="264"/>
      <c r="AG103" s="266"/>
      <c r="AH103" s="264"/>
      <c r="AI103" s="264"/>
    </row>
    <row r="104" spans="1:35" x14ac:dyDescent="0.25">
      <c r="A104" s="264"/>
      <c r="B104" s="264"/>
      <c r="C104" s="264"/>
      <c r="D104" s="264"/>
      <c r="E104" s="264"/>
      <c r="F104" s="264"/>
      <c r="G104" s="264"/>
      <c r="H104" s="264"/>
      <c r="I104" s="264"/>
      <c r="J104" s="264"/>
      <c r="K104" s="264"/>
      <c r="L104" s="264"/>
      <c r="M104" s="264"/>
      <c r="N104" s="264"/>
      <c r="O104" s="265"/>
      <c r="P104" s="264"/>
      <c r="Q104" s="264"/>
      <c r="R104" s="264"/>
      <c r="S104" s="264"/>
      <c r="T104" s="264"/>
      <c r="U104" s="264"/>
      <c r="V104" s="264"/>
      <c r="W104" s="264"/>
      <c r="X104" s="264"/>
      <c r="Y104" s="254" t="s">
        <v>828</v>
      </c>
      <c r="Z104" s="261">
        <v>45383</v>
      </c>
      <c r="AD104" s="271"/>
      <c r="AE104" s="264"/>
      <c r="AF104" s="264"/>
      <c r="AG104" s="266"/>
      <c r="AH104" s="264"/>
      <c r="AI104" s="264"/>
    </row>
    <row r="105" spans="1:35" ht="38.25" x14ac:dyDescent="0.25">
      <c r="A105" s="264"/>
      <c r="B105" s="264"/>
      <c r="C105" s="264"/>
      <c r="D105" s="264"/>
      <c r="E105" s="264"/>
      <c r="F105" s="264"/>
      <c r="G105" s="264"/>
      <c r="H105" s="264"/>
      <c r="I105" s="264"/>
      <c r="J105" s="264"/>
      <c r="K105" s="264"/>
      <c r="L105" s="264"/>
      <c r="M105" s="264"/>
      <c r="N105" s="264"/>
      <c r="O105" s="265"/>
      <c r="P105" s="264"/>
      <c r="Q105" s="264"/>
      <c r="R105" s="264"/>
      <c r="S105" s="264"/>
      <c r="T105" s="264"/>
      <c r="U105" s="264"/>
      <c r="V105" s="264"/>
      <c r="W105" s="264"/>
      <c r="X105" s="264"/>
      <c r="Y105" s="254" t="s">
        <v>836</v>
      </c>
      <c r="Z105" s="254" t="s">
        <v>1498</v>
      </c>
      <c r="AD105" s="271"/>
      <c r="AE105" s="264"/>
      <c r="AF105" s="264"/>
      <c r="AG105" s="266"/>
      <c r="AH105" s="264"/>
      <c r="AI105" s="264"/>
    </row>
    <row r="106" spans="1:35" ht="15.75" thickBot="1" x14ac:dyDescent="0.3">
      <c r="A106" s="268"/>
      <c r="B106" s="268"/>
      <c r="C106" s="268"/>
      <c r="D106" s="268"/>
      <c r="E106" s="268"/>
      <c r="F106" s="268"/>
      <c r="G106" s="268"/>
      <c r="H106" s="268"/>
      <c r="I106" s="268"/>
      <c r="J106" s="268"/>
      <c r="K106" s="268"/>
      <c r="L106" s="268"/>
      <c r="M106" s="268"/>
      <c r="N106" s="268"/>
      <c r="O106" s="269"/>
      <c r="P106" s="268"/>
      <c r="Q106" s="268"/>
      <c r="R106" s="268"/>
      <c r="S106" s="268"/>
      <c r="T106" s="268"/>
      <c r="U106" s="268"/>
      <c r="V106" s="268"/>
      <c r="W106" s="268"/>
      <c r="X106" s="268"/>
      <c r="Y106" s="254" t="s">
        <v>839</v>
      </c>
      <c r="Z106" s="254" t="s">
        <v>1225</v>
      </c>
      <c r="AD106" s="271"/>
      <c r="AE106" s="268"/>
      <c r="AF106" s="268"/>
      <c r="AG106" s="272"/>
      <c r="AH106" s="268"/>
      <c r="AI106" s="268"/>
    </row>
    <row r="107" spans="1:35" ht="216.75" x14ac:dyDescent="0.25">
      <c r="A107" s="257" t="s">
        <v>1471</v>
      </c>
      <c r="B107" s="257">
        <v>13</v>
      </c>
      <c r="C107" s="257">
        <v>1</v>
      </c>
      <c r="D107" s="257" t="s">
        <v>1299</v>
      </c>
      <c r="E107" s="257" t="s">
        <v>1075</v>
      </c>
      <c r="F107" s="257" t="s">
        <v>1078</v>
      </c>
      <c r="G107" s="257" t="s">
        <v>1499</v>
      </c>
      <c r="H107" s="257" t="s">
        <v>1473</v>
      </c>
      <c r="I107" s="257" t="s">
        <v>1302</v>
      </c>
      <c r="J107" s="257" t="s">
        <v>1500</v>
      </c>
      <c r="K107" s="257" t="s">
        <v>1501</v>
      </c>
      <c r="L107" s="257" t="s">
        <v>1341</v>
      </c>
      <c r="M107" s="257" t="s">
        <v>1356</v>
      </c>
      <c r="N107" s="257" t="s">
        <v>1306</v>
      </c>
      <c r="O107" s="262" t="s">
        <v>1306</v>
      </c>
      <c r="P107" s="257" t="s">
        <v>1308</v>
      </c>
      <c r="Q107" s="257" t="s">
        <v>1502</v>
      </c>
      <c r="R107" s="284" t="s">
        <v>1328</v>
      </c>
      <c r="S107" s="285" t="s">
        <v>1311</v>
      </c>
      <c r="T107" s="285" t="s">
        <v>1312</v>
      </c>
      <c r="U107" s="285" t="s">
        <v>1313</v>
      </c>
      <c r="V107" s="286" t="s">
        <v>1314</v>
      </c>
      <c r="W107" s="257">
        <v>24</v>
      </c>
      <c r="X107" s="257">
        <v>60</v>
      </c>
      <c r="Y107" s="254" t="s">
        <v>828</v>
      </c>
      <c r="Z107" s="261">
        <v>45405</v>
      </c>
      <c r="AA107" s="254" t="s">
        <v>828</v>
      </c>
      <c r="AB107" s="261">
        <v>45414</v>
      </c>
      <c r="AC107" s="254" t="s">
        <v>828</v>
      </c>
      <c r="AD107" s="261">
        <v>45415</v>
      </c>
      <c r="AE107" s="257" t="s">
        <v>1356</v>
      </c>
      <c r="AF107" s="257" t="s">
        <v>1306</v>
      </c>
      <c r="AG107" s="262" t="s">
        <v>1306</v>
      </c>
      <c r="AH107" s="257" t="s">
        <v>1308</v>
      </c>
      <c r="AI107" s="263" t="s">
        <v>1503</v>
      </c>
    </row>
    <row r="108" spans="1:35" ht="409.5" x14ac:dyDescent="0.25">
      <c r="A108" s="264"/>
      <c r="B108" s="264"/>
      <c r="C108" s="264"/>
      <c r="D108" s="264"/>
      <c r="E108" s="264"/>
      <c r="F108" s="264"/>
      <c r="G108" s="264"/>
      <c r="H108" s="264"/>
      <c r="I108" s="264"/>
      <c r="J108" s="264"/>
      <c r="K108" s="264"/>
      <c r="L108" s="264"/>
      <c r="M108" s="264"/>
      <c r="N108" s="264"/>
      <c r="O108" s="266"/>
      <c r="P108" s="264"/>
      <c r="Q108" s="264"/>
      <c r="R108" s="259"/>
      <c r="S108" s="254"/>
      <c r="T108" s="254"/>
      <c r="U108" s="254"/>
      <c r="V108" s="260"/>
      <c r="W108" s="264"/>
      <c r="X108" s="264"/>
      <c r="Y108" s="254" t="s">
        <v>836</v>
      </c>
      <c r="Z108" s="254" t="s">
        <v>1504</v>
      </c>
      <c r="AA108" s="254" t="s">
        <v>836</v>
      </c>
      <c r="AB108" s="254" t="s">
        <v>1505</v>
      </c>
      <c r="AC108" s="254" t="s">
        <v>836</v>
      </c>
      <c r="AD108" s="254" t="s">
        <v>1506</v>
      </c>
      <c r="AE108" s="264"/>
      <c r="AF108" s="264"/>
      <c r="AG108" s="266"/>
      <c r="AH108" s="264"/>
      <c r="AI108" s="267"/>
    </row>
    <row r="109" spans="1:35" x14ac:dyDescent="0.25">
      <c r="A109" s="264"/>
      <c r="B109" s="264"/>
      <c r="C109" s="264"/>
      <c r="D109" s="264"/>
      <c r="E109" s="264"/>
      <c r="F109" s="264"/>
      <c r="G109" s="264"/>
      <c r="H109" s="264"/>
      <c r="I109" s="264"/>
      <c r="J109" s="264"/>
      <c r="K109" s="264"/>
      <c r="L109" s="264"/>
      <c r="M109" s="264"/>
      <c r="N109" s="264"/>
      <c r="O109" s="266"/>
      <c r="P109" s="264"/>
      <c r="Q109" s="264"/>
      <c r="R109" s="259"/>
      <c r="S109" s="254"/>
      <c r="T109" s="254"/>
      <c r="U109" s="254"/>
      <c r="V109" s="260"/>
      <c r="W109" s="264"/>
      <c r="X109" s="264"/>
      <c r="Y109" s="254" t="s">
        <v>839</v>
      </c>
      <c r="Z109" s="254" t="s">
        <v>1092</v>
      </c>
      <c r="AA109" s="254" t="s">
        <v>839</v>
      </c>
      <c r="AB109" s="254" t="s">
        <v>1093</v>
      </c>
      <c r="AC109" s="254" t="s">
        <v>839</v>
      </c>
      <c r="AD109" s="254" t="s">
        <v>1095</v>
      </c>
      <c r="AE109" s="264"/>
      <c r="AF109" s="264"/>
      <c r="AG109" s="266"/>
      <c r="AH109" s="264"/>
      <c r="AI109" s="264"/>
    </row>
    <row r="110" spans="1:35" ht="15.75" thickBot="1" x14ac:dyDescent="0.3">
      <c r="A110" s="268"/>
      <c r="B110" s="268"/>
      <c r="C110" s="268"/>
      <c r="D110" s="268"/>
      <c r="E110" s="268"/>
      <c r="F110" s="268"/>
      <c r="G110" s="268"/>
      <c r="H110" s="268"/>
      <c r="I110" s="268"/>
      <c r="J110" s="268"/>
      <c r="K110" s="268"/>
      <c r="L110" s="268"/>
      <c r="M110" s="268"/>
      <c r="N110" s="268"/>
      <c r="O110" s="272"/>
      <c r="P110" s="268"/>
      <c r="Q110" s="268"/>
      <c r="R110" s="259"/>
      <c r="S110" s="254"/>
      <c r="T110" s="254"/>
      <c r="U110" s="254"/>
      <c r="V110" s="260"/>
      <c r="W110" s="268"/>
      <c r="X110" s="268"/>
      <c r="Y110" s="270"/>
      <c r="AD110" s="271"/>
      <c r="AE110" s="268"/>
      <c r="AF110" s="268"/>
      <c r="AG110" s="272"/>
      <c r="AH110" s="268"/>
      <c r="AI110" s="273" t="s">
        <v>1507</v>
      </c>
    </row>
    <row r="111" spans="1:35" ht="216.75" x14ac:dyDescent="0.25">
      <c r="A111" s="257" t="s">
        <v>1508</v>
      </c>
      <c r="B111" s="257">
        <v>11</v>
      </c>
      <c r="C111" s="257">
        <v>1</v>
      </c>
      <c r="D111" s="257" t="s">
        <v>1299</v>
      </c>
      <c r="E111" s="257" t="s">
        <v>1060</v>
      </c>
      <c r="F111" s="257" t="s">
        <v>1063</v>
      </c>
      <c r="G111" s="257" t="s">
        <v>1509</v>
      </c>
      <c r="H111" s="257" t="s">
        <v>1510</v>
      </c>
      <c r="I111" s="257" t="s">
        <v>1302</v>
      </c>
      <c r="J111" s="257" t="s">
        <v>1511</v>
      </c>
      <c r="K111" s="257" t="s">
        <v>1512</v>
      </c>
      <c r="L111" s="257" t="s">
        <v>1341</v>
      </c>
      <c r="M111" s="257" t="s">
        <v>1402</v>
      </c>
      <c r="N111" s="257" t="s">
        <v>1306</v>
      </c>
      <c r="O111" s="262" t="s">
        <v>1306</v>
      </c>
      <c r="P111" s="257" t="s">
        <v>1308</v>
      </c>
      <c r="Q111" s="257" t="s">
        <v>1513</v>
      </c>
      <c r="R111" s="259" t="s">
        <v>1328</v>
      </c>
      <c r="S111" s="254" t="s">
        <v>1311</v>
      </c>
      <c r="T111" s="254" t="s">
        <v>1312</v>
      </c>
      <c r="U111" s="254" t="s">
        <v>1313</v>
      </c>
      <c r="V111" s="260" t="s">
        <v>1314</v>
      </c>
      <c r="W111" s="257">
        <v>12</v>
      </c>
      <c r="X111" s="257">
        <v>60</v>
      </c>
      <c r="Y111" s="254" t="s">
        <v>828</v>
      </c>
      <c r="Z111" s="261">
        <v>45406</v>
      </c>
      <c r="AA111" s="254" t="s">
        <v>828</v>
      </c>
      <c r="AB111" s="261">
        <v>45414</v>
      </c>
      <c r="AC111" s="254" t="s">
        <v>828</v>
      </c>
      <c r="AD111" s="261">
        <v>45414</v>
      </c>
      <c r="AE111" s="257" t="s">
        <v>1402</v>
      </c>
      <c r="AF111" s="257" t="s">
        <v>1306</v>
      </c>
      <c r="AG111" s="262" t="s">
        <v>1306</v>
      </c>
      <c r="AH111" s="257" t="s">
        <v>1308</v>
      </c>
      <c r="AI111" s="263" t="s">
        <v>1514</v>
      </c>
    </row>
    <row r="112" spans="1:35" ht="409.5" x14ac:dyDescent="0.25">
      <c r="A112" s="264"/>
      <c r="B112" s="264"/>
      <c r="C112" s="264"/>
      <c r="D112" s="264"/>
      <c r="E112" s="264"/>
      <c r="F112" s="264"/>
      <c r="G112" s="264"/>
      <c r="H112" s="264"/>
      <c r="I112" s="264"/>
      <c r="J112" s="264"/>
      <c r="K112" s="264"/>
      <c r="L112" s="264"/>
      <c r="M112" s="264"/>
      <c r="N112" s="264"/>
      <c r="O112" s="266"/>
      <c r="P112" s="264"/>
      <c r="Q112" s="264"/>
      <c r="R112" s="259"/>
      <c r="S112" s="254"/>
      <c r="T112" s="254"/>
      <c r="U112" s="254"/>
      <c r="V112" s="260"/>
      <c r="W112" s="264"/>
      <c r="X112" s="264"/>
      <c r="Y112" s="254" t="s">
        <v>836</v>
      </c>
      <c r="Z112" s="254" t="s">
        <v>1515</v>
      </c>
      <c r="AA112" s="254" t="s">
        <v>836</v>
      </c>
      <c r="AB112" s="254" t="s">
        <v>1516</v>
      </c>
      <c r="AC112" s="254" t="s">
        <v>836</v>
      </c>
      <c r="AD112" s="254" t="s">
        <v>1517</v>
      </c>
      <c r="AE112" s="264"/>
      <c r="AF112" s="264"/>
      <c r="AG112" s="266"/>
      <c r="AH112" s="264"/>
      <c r="AI112" s="267"/>
    </row>
    <row r="113" spans="1:35" x14ac:dyDescent="0.25">
      <c r="A113" s="264"/>
      <c r="B113" s="264"/>
      <c r="C113" s="264"/>
      <c r="D113" s="264"/>
      <c r="E113" s="264"/>
      <c r="F113" s="264"/>
      <c r="G113" s="264"/>
      <c r="H113" s="264"/>
      <c r="I113" s="264"/>
      <c r="J113" s="264"/>
      <c r="K113" s="264"/>
      <c r="L113" s="264"/>
      <c r="M113" s="264"/>
      <c r="N113" s="264"/>
      <c r="O113" s="266"/>
      <c r="P113" s="264"/>
      <c r="Q113" s="264"/>
      <c r="R113" s="259"/>
      <c r="S113" s="254"/>
      <c r="T113" s="254"/>
      <c r="U113" s="254"/>
      <c r="V113" s="260"/>
      <c r="W113" s="264"/>
      <c r="X113" s="264"/>
      <c r="Y113" s="254" t="s">
        <v>839</v>
      </c>
      <c r="Z113" s="254" t="s">
        <v>992</v>
      </c>
      <c r="AA113" s="254" t="s">
        <v>839</v>
      </c>
      <c r="AB113" s="254" t="s">
        <v>901</v>
      </c>
      <c r="AC113" s="254" t="s">
        <v>839</v>
      </c>
      <c r="AD113" s="254" t="s">
        <v>903</v>
      </c>
      <c r="AE113" s="264"/>
      <c r="AF113" s="264"/>
      <c r="AG113" s="266"/>
      <c r="AH113" s="264"/>
      <c r="AI113" s="264"/>
    </row>
    <row r="114" spans="1:35" ht="15.75" thickBot="1" x14ac:dyDescent="0.3">
      <c r="A114" s="268"/>
      <c r="B114" s="268"/>
      <c r="C114" s="268"/>
      <c r="D114" s="268"/>
      <c r="E114" s="268"/>
      <c r="F114" s="268"/>
      <c r="G114" s="268"/>
      <c r="H114" s="268"/>
      <c r="I114" s="268"/>
      <c r="J114" s="268"/>
      <c r="K114" s="268"/>
      <c r="L114" s="268"/>
      <c r="M114" s="268"/>
      <c r="N114" s="268"/>
      <c r="O114" s="272"/>
      <c r="P114" s="268"/>
      <c r="Q114" s="268"/>
      <c r="R114" s="259"/>
      <c r="S114" s="254"/>
      <c r="T114" s="254"/>
      <c r="U114" s="254"/>
      <c r="V114" s="260"/>
      <c r="W114" s="268"/>
      <c r="X114" s="268"/>
      <c r="Y114" s="270"/>
      <c r="AD114" s="271"/>
      <c r="AE114" s="268"/>
      <c r="AF114" s="268"/>
      <c r="AG114" s="272"/>
      <c r="AH114" s="268"/>
      <c r="AI114" s="273" t="s">
        <v>1518</v>
      </c>
    </row>
    <row r="115" spans="1:35" ht="102" x14ac:dyDescent="0.25">
      <c r="A115" s="257" t="s">
        <v>1519</v>
      </c>
      <c r="B115" s="257">
        <v>16</v>
      </c>
      <c r="C115" s="257">
        <v>1</v>
      </c>
      <c r="D115" s="257" t="s">
        <v>1299</v>
      </c>
      <c r="E115" s="257" t="s">
        <v>1230</v>
      </c>
      <c r="F115" s="257" t="s">
        <v>1233</v>
      </c>
      <c r="G115" s="257" t="s">
        <v>1520</v>
      </c>
      <c r="H115" s="257" t="s">
        <v>1521</v>
      </c>
      <c r="I115" s="257" t="s">
        <v>1302</v>
      </c>
      <c r="J115" s="257" t="s">
        <v>1522</v>
      </c>
      <c r="K115" s="257" t="s">
        <v>1523</v>
      </c>
      <c r="L115" s="257" t="s">
        <v>1305</v>
      </c>
      <c r="M115" s="257" t="s">
        <v>1315</v>
      </c>
      <c r="N115" s="257" t="s">
        <v>1414</v>
      </c>
      <c r="O115" s="262" t="s">
        <v>1306</v>
      </c>
      <c r="P115" s="257" t="s">
        <v>1308</v>
      </c>
      <c r="Q115" s="257" t="s">
        <v>1524</v>
      </c>
      <c r="R115" s="259" t="s">
        <v>1328</v>
      </c>
      <c r="S115" s="254" t="s">
        <v>1311</v>
      </c>
      <c r="T115" s="254" t="s">
        <v>1312</v>
      </c>
      <c r="U115" s="254" t="s">
        <v>1313</v>
      </c>
      <c r="V115" s="260" t="s">
        <v>1314</v>
      </c>
      <c r="W115" s="257">
        <v>36</v>
      </c>
      <c r="X115" s="257">
        <v>40</v>
      </c>
      <c r="Y115" s="254" t="s">
        <v>828</v>
      </c>
      <c r="Z115" s="261">
        <v>45406</v>
      </c>
      <c r="AA115" s="254" t="s">
        <v>828</v>
      </c>
      <c r="AB115" s="261">
        <v>45408</v>
      </c>
      <c r="AC115" s="254" t="s">
        <v>828</v>
      </c>
      <c r="AD115" s="261">
        <v>45415</v>
      </c>
      <c r="AE115" s="257" t="s">
        <v>1356</v>
      </c>
      <c r="AF115" s="257" t="s">
        <v>1414</v>
      </c>
      <c r="AG115" s="262" t="s">
        <v>1306</v>
      </c>
      <c r="AH115" s="257" t="s">
        <v>1308</v>
      </c>
      <c r="AI115" s="263" t="s">
        <v>1525</v>
      </c>
    </row>
    <row r="116" spans="1:35" ht="409.5" x14ac:dyDescent="0.25">
      <c r="A116" s="264"/>
      <c r="B116" s="264"/>
      <c r="C116" s="264"/>
      <c r="D116" s="264"/>
      <c r="E116" s="264"/>
      <c r="F116" s="264"/>
      <c r="G116" s="264"/>
      <c r="H116" s="264"/>
      <c r="I116" s="264"/>
      <c r="J116" s="264"/>
      <c r="K116" s="264"/>
      <c r="L116" s="264"/>
      <c r="M116" s="264"/>
      <c r="N116" s="264"/>
      <c r="O116" s="266"/>
      <c r="P116" s="264"/>
      <c r="Q116" s="264"/>
      <c r="R116" s="259"/>
      <c r="S116" s="254"/>
      <c r="T116" s="254"/>
      <c r="U116" s="254"/>
      <c r="V116" s="260"/>
      <c r="W116" s="264"/>
      <c r="X116" s="264"/>
      <c r="Y116" s="254" t="s">
        <v>836</v>
      </c>
      <c r="Z116" s="254" t="s">
        <v>1526</v>
      </c>
      <c r="AA116" s="254" t="s">
        <v>836</v>
      </c>
      <c r="AB116" s="254" t="s">
        <v>1527</v>
      </c>
      <c r="AC116" s="254" t="s">
        <v>836</v>
      </c>
      <c r="AD116" s="254" t="s">
        <v>1528</v>
      </c>
      <c r="AE116" s="264"/>
      <c r="AF116" s="264"/>
      <c r="AG116" s="266"/>
      <c r="AH116" s="264"/>
      <c r="AI116" s="267"/>
    </row>
    <row r="117" spans="1:35" ht="15.75" thickBot="1" x14ac:dyDescent="0.3">
      <c r="A117" s="264"/>
      <c r="B117" s="264"/>
      <c r="C117" s="264"/>
      <c r="D117" s="264"/>
      <c r="E117" s="264"/>
      <c r="F117" s="264"/>
      <c r="G117" s="264"/>
      <c r="H117" s="264"/>
      <c r="I117" s="264"/>
      <c r="J117" s="264"/>
      <c r="K117" s="264"/>
      <c r="L117" s="264"/>
      <c r="M117" s="264"/>
      <c r="N117" s="264"/>
      <c r="O117" s="266"/>
      <c r="P117" s="264"/>
      <c r="Q117" s="268"/>
      <c r="R117" s="280"/>
      <c r="S117" s="281"/>
      <c r="T117" s="281"/>
      <c r="U117" s="281"/>
      <c r="V117" s="282"/>
      <c r="W117" s="268"/>
      <c r="X117" s="268"/>
      <c r="Y117" s="254" t="s">
        <v>839</v>
      </c>
      <c r="Z117" s="254" t="s">
        <v>1149</v>
      </c>
      <c r="AA117" s="254" t="s">
        <v>839</v>
      </c>
      <c r="AB117" s="254" t="s">
        <v>1093</v>
      </c>
      <c r="AC117" s="254" t="s">
        <v>839</v>
      </c>
      <c r="AD117" s="254" t="s">
        <v>903</v>
      </c>
      <c r="AE117" s="264"/>
      <c r="AF117" s="264"/>
      <c r="AG117" s="266"/>
      <c r="AH117" s="264"/>
      <c r="AI117" s="264"/>
    </row>
    <row r="118" spans="1:35" ht="63.75" x14ac:dyDescent="0.25">
      <c r="A118" s="264"/>
      <c r="B118" s="264"/>
      <c r="C118" s="264"/>
      <c r="D118" s="264"/>
      <c r="E118" s="264"/>
      <c r="F118" s="264"/>
      <c r="G118" s="264"/>
      <c r="H118" s="264"/>
      <c r="I118" s="264"/>
      <c r="J118" s="264"/>
      <c r="K118" s="264"/>
      <c r="L118" s="264"/>
      <c r="M118" s="264"/>
      <c r="N118" s="264"/>
      <c r="O118" s="266"/>
      <c r="P118" s="264"/>
      <c r="Q118" s="257" t="s">
        <v>1529</v>
      </c>
      <c r="R118" s="257" t="s">
        <v>1310</v>
      </c>
      <c r="S118" s="257" t="s">
        <v>1311</v>
      </c>
      <c r="T118" s="257" t="s">
        <v>1312</v>
      </c>
      <c r="U118" s="257" t="s">
        <v>1313</v>
      </c>
      <c r="V118" s="257" t="s">
        <v>1314</v>
      </c>
      <c r="W118" s="257">
        <v>25.2</v>
      </c>
      <c r="X118" s="257">
        <v>40</v>
      </c>
      <c r="Y118" s="254" t="s">
        <v>828</v>
      </c>
      <c r="Z118" s="261">
        <v>45406</v>
      </c>
      <c r="AA118" s="254" t="s">
        <v>828</v>
      </c>
      <c r="AB118" s="261">
        <v>45408</v>
      </c>
      <c r="AC118" s="254" t="s">
        <v>828</v>
      </c>
      <c r="AD118" s="261">
        <v>45415</v>
      </c>
      <c r="AE118" s="264"/>
      <c r="AF118" s="264"/>
      <c r="AG118" s="266"/>
      <c r="AH118" s="264"/>
      <c r="AI118" s="279" t="s">
        <v>1530</v>
      </c>
    </row>
    <row r="119" spans="1:35" ht="409.5" x14ac:dyDescent="0.25">
      <c r="A119" s="264"/>
      <c r="B119" s="264"/>
      <c r="C119" s="264"/>
      <c r="D119" s="264"/>
      <c r="E119" s="264"/>
      <c r="F119" s="264"/>
      <c r="G119" s="264"/>
      <c r="H119" s="264"/>
      <c r="I119" s="264"/>
      <c r="J119" s="264"/>
      <c r="K119" s="264"/>
      <c r="L119" s="264"/>
      <c r="M119" s="264"/>
      <c r="N119" s="264"/>
      <c r="O119" s="266"/>
      <c r="P119" s="264"/>
      <c r="Q119" s="264"/>
      <c r="R119" s="264"/>
      <c r="S119" s="264"/>
      <c r="T119" s="264"/>
      <c r="U119" s="264"/>
      <c r="V119" s="264"/>
      <c r="W119" s="264"/>
      <c r="X119" s="264"/>
      <c r="Y119" s="254" t="s">
        <v>836</v>
      </c>
      <c r="Z119" s="254" t="s">
        <v>1531</v>
      </c>
      <c r="AA119" s="254" t="s">
        <v>836</v>
      </c>
      <c r="AB119" s="254" t="s">
        <v>1532</v>
      </c>
      <c r="AC119" s="254" t="s">
        <v>836</v>
      </c>
      <c r="AD119" s="254" t="s">
        <v>1533</v>
      </c>
      <c r="AE119" s="264"/>
      <c r="AF119" s="264"/>
      <c r="AG119" s="266"/>
      <c r="AH119" s="264"/>
      <c r="AI119" s="264"/>
    </row>
    <row r="120" spans="1:35" ht="15.75" thickBot="1" x14ac:dyDescent="0.3">
      <c r="A120" s="264"/>
      <c r="B120" s="264"/>
      <c r="C120" s="264"/>
      <c r="D120" s="264"/>
      <c r="E120" s="264"/>
      <c r="F120" s="264"/>
      <c r="G120" s="264"/>
      <c r="H120" s="264"/>
      <c r="I120" s="264"/>
      <c r="J120" s="264"/>
      <c r="K120" s="264"/>
      <c r="L120" s="264"/>
      <c r="M120" s="264"/>
      <c r="N120" s="264"/>
      <c r="O120" s="266"/>
      <c r="P120" s="264"/>
      <c r="Q120" s="268"/>
      <c r="R120" s="268"/>
      <c r="S120" s="268"/>
      <c r="T120" s="268"/>
      <c r="U120" s="268"/>
      <c r="V120" s="268"/>
      <c r="W120" s="268"/>
      <c r="X120" s="268"/>
      <c r="Y120" s="254" t="s">
        <v>839</v>
      </c>
      <c r="Z120" s="254" t="s">
        <v>1149</v>
      </c>
      <c r="AA120" s="254" t="s">
        <v>839</v>
      </c>
      <c r="AB120" s="254" t="s">
        <v>1093</v>
      </c>
      <c r="AC120" s="254" t="s">
        <v>839</v>
      </c>
      <c r="AD120" s="254" t="s">
        <v>903</v>
      </c>
      <c r="AE120" s="264"/>
      <c r="AF120" s="264"/>
      <c r="AG120" s="266"/>
      <c r="AH120" s="264"/>
      <c r="AI120" s="264"/>
    </row>
    <row r="121" spans="1:35" ht="102" x14ac:dyDescent="0.25">
      <c r="A121" s="264"/>
      <c r="B121" s="264"/>
      <c r="C121" s="264"/>
      <c r="D121" s="264"/>
      <c r="E121" s="264"/>
      <c r="F121" s="264"/>
      <c r="G121" s="264"/>
      <c r="H121" s="264"/>
      <c r="I121" s="264"/>
      <c r="J121" s="264"/>
      <c r="K121" s="264"/>
      <c r="L121" s="264"/>
      <c r="M121" s="264"/>
      <c r="N121" s="264"/>
      <c r="O121" s="266"/>
      <c r="P121" s="264"/>
      <c r="Q121" s="257" t="s">
        <v>1534</v>
      </c>
      <c r="R121" s="257" t="s">
        <v>1535</v>
      </c>
      <c r="S121" s="257" t="s">
        <v>1311</v>
      </c>
      <c r="T121" s="257" t="s">
        <v>1312</v>
      </c>
      <c r="U121" s="257" t="s">
        <v>1313</v>
      </c>
      <c r="V121" s="257" t="s">
        <v>1314</v>
      </c>
      <c r="W121" s="257">
        <v>25.2</v>
      </c>
      <c r="X121" s="257">
        <v>30</v>
      </c>
      <c r="Y121" s="254" t="s">
        <v>828</v>
      </c>
      <c r="Z121" s="261">
        <v>45406</v>
      </c>
      <c r="AA121" s="254" t="s">
        <v>828</v>
      </c>
      <c r="AB121" s="261">
        <v>45408</v>
      </c>
      <c r="AC121" s="254" t="s">
        <v>828</v>
      </c>
      <c r="AD121" s="261">
        <v>45415</v>
      </c>
      <c r="AE121" s="264"/>
      <c r="AF121" s="264"/>
      <c r="AG121" s="266"/>
      <c r="AH121" s="264"/>
      <c r="AI121" s="264"/>
    </row>
    <row r="122" spans="1:35" ht="409.5" x14ac:dyDescent="0.25">
      <c r="A122" s="264"/>
      <c r="B122" s="264"/>
      <c r="C122" s="264"/>
      <c r="D122" s="264"/>
      <c r="E122" s="264"/>
      <c r="F122" s="264"/>
      <c r="G122" s="264"/>
      <c r="H122" s="264"/>
      <c r="I122" s="264"/>
      <c r="J122" s="264"/>
      <c r="K122" s="264"/>
      <c r="L122" s="264"/>
      <c r="M122" s="264"/>
      <c r="N122" s="264"/>
      <c r="O122" s="266"/>
      <c r="P122" s="264"/>
      <c r="Q122" s="264"/>
      <c r="R122" s="264"/>
      <c r="S122" s="264"/>
      <c r="T122" s="264"/>
      <c r="U122" s="264"/>
      <c r="V122" s="264"/>
      <c r="W122" s="264"/>
      <c r="X122" s="264"/>
      <c r="Y122" s="254" t="s">
        <v>836</v>
      </c>
      <c r="Z122" s="254" t="s">
        <v>1536</v>
      </c>
      <c r="AA122" s="254" t="s">
        <v>836</v>
      </c>
      <c r="AB122" s="254" t="s">
        <v>1537</v>
      </c>
      <c r="AC122" s="254" t="s">
        <v>836</v>
      </c>
      <c r="AD122" s="254" t="s">
        <v>1538</v>
      </c>
      <c r="AE122" s="264"/>
      <c r="AF122" s="264"/>
      <c r="AG122" s="266"/>
      <c r="AH122" s="264"/>
      <c r="AI122" s="264"/>
    </row>
    <row r="123" spans="1:35" ht="15.75" thickBot="1" x14ac:dyDescent="0.3">
      <c r="A123" s="268"/>
      <c r="B123" s="268"/>
      <c r="C123" s="268"/>
      <c r="D123" s="268"/>
      <c r="E123" s="268"/>
      <c r="F123" s="268"/>
      <c r="G123" s="268"/>
      <c r="H123" s="268"/>
      <c r="I123" s="268"/>
      <c r="J123" s="268"/>
      <c r="K123" s="268"/>
      <c r="L123" s="268"/>
      <c r="M123" s="268"/>
      <c r="N123" s="268"/>
      <c r="O123" s="272"/>
      <c r="P123" s="268"/>
      <c r="Q123" s="268"/>
      <c r="R123" s="268"/>
      <c r="S123" s="268"/>
      <c r="T123" s="268"/>
      <c r="U123" s="268"/>
      <c r="V123" s="268"/>
      <c r="W123" s="268"/>
      <c r="X123" s="268"/>
      <c r="Y123" s="254" t="s">
        <v>839</v>
      </c>
      <c r="Z123" s="254" t="s">
        <v>1149</v>
      </c>
      <c r="AA123" s="254" t="s">
        <v>839</v>
      </c>
      <c r="AB123" s="254" t="s">
        <v>1093</v>
      </c>
      <c r="AC123" s="254" t="s">
        <v>839</v>
      </c>
      <c r="AD123" s="254" t="s">
        <v>903</v>
      </c>
      <c r="AE123" s="268"/>
      <c r="AF123" s="268"/>
      <c r="AG123" s="272"/>
      <c r="AH123" s="268"/>
      <c r="AI123" s="268"/>
    </row>
    <row r="124" spans="1:35" ht="102" x14ac:dyDescent="0.25">
      <c r="A124" s="257" t="s">
        <v>1519</v>
      </c>
      <c r="B124" s="257">
        <v>17</v>
      </c>
      <c r="C124" s="257">
        <v>1</v>
      </c>
      <c r="D124" s="257" t="s">
        <v>1299</v>
      </c>
      <c r="E124" s="257" t="s">
        <v>1230</v>
      </c>
      <c r="F124" s="257" t="s">
        <v>1233</v>
      </c>
      <c r="G124" s="257" t="s">
        <v>1539</v>
      </c>
      <c r="H124" s="257" t="s">
        <v>1521</v>
      </c>
      <c r="I124" s="257" t="s">
        <v>1302</v>
      </c>
      <c r="J124" s="257" t="s">
        <v>1540</v>
      </c>
      <c r="K124" s="257" t="s">
        <v>1541</v>
      </c>
      <c r="L124" s="257" t="s">
        <v>1305</v>
      </c>
      <c r="M124" s="257" t="s">
        <v>1315</v>
      </c>
      <c r="N124" s="257" t="s">
        <v>1306</v>
      </c>
      <c r="O124" s="262" t="s">
        <v>1306</v>
      </c>
      <c r="P124" s="257" t="s">
        <v>1308</v>
      </c>
      <c r="Q124" s="257" t="s">
        <v>1542</v>
      </c>
      <c r="R124" s="284" t="s">
        <v>1310</v>
      </c>
      <c r="S124" s="285" t="s">
        <v>1543</v>
      </c>
      <c r="T124" s="285" t="s">
        <v>1312</v>
      </c>
      <c r="U124" s="285" t="s">
        <v>1313</v>
      </c>
      <c r="V124" s="286" t="s">
        <v>1314</v>
      </c>
      <c r="W124" s="257">
        <v>36</v>
      </c>
      <c r="X124" s="257">
        <v>60</v>
      </c>
      <c r="Y124" s="254" t="s">
        <v>828</v>
      </c>
      <c r="Z124" s="261">
        <v>45401</v>
      </c>
      <c r="AA124" s="254" t="s">
        <v>828</v>
      </c>
      <c r="AB124" s="261">
        <v>45408</v>
      </c>
      <c r="AC124" s="254" t="s">
        <v>828</v>
      </c>
      <c r="AD124" s="261">
        <v>45415</v>
      </c>
      <c r="AE124" s="257" t="s">
        <v>1402</v>
      </c>
      <c r="AF124" s="257" t="s">
        <v>1306</v>
      </c>
      <c r="AG124" s="262" t="s">
        <v>1306</v>
      </c>
      <c r="AH124" s="257" t="s">
        <v>1308</v>
      </c>
      <c r="AI124" s="263" t="s">
        <v>1544</v>
      </c>
    </row>
    <row r="125" spans="1:35" ht="409.5" x14ac:dyDescent="0.25">
      <c r="A125" s="264"/>
      <c r="B125" s="264"/>
      <c r="C125" s="264"/>
      <c r="D125" s="264"/>
      <c r="E125" s="264"/>
      <c r="F125" s="264"/>
      <c r="G125" s="264"/>
      <c r="H125" s="264"/>
      <c r="I125" s="264"/>
      <c r="J125" s="264"/>
      <c r="K125" s="264"/>
      <c r="L125" s="264"/>
      <c r="M125" s="264"/>
      <c r="N125" s="264"/>
      <c r="O125" s="266"/>
      <c r="P125" s="264"/>
      <c r="Q125" s="264"/>
      <c r="R125" s="259"/>
      <c r="S125" s="254"/>
      <c r="T125" s="254"/>
      <c r="U125" s="254"/>
      <c r="V125" s="260"/>
      <c r="W125" s="264"/>
      <c r="X125" s="264"/>
      <c r="Y125" s="254" t="s">
        <v>836</v>
      </c>
      <c r="Z125" s="254" t="s">
        <v>1545</v>
      </c>
      <c r="AA125" s="254" t="s">
        <v>836</v>
      </c>
      <c r="AB125" s="254" t="s">
        <v>1546</v>
      </c>
      <c r="AC125" s="254" t="s">
        <v>836</v>
      </c>
      <c r="AD125" s="254" t="s">
        <v>1547</v>
      </c>
      <c r="AE125" s="264"/>
      <c r="AF125" s="264"/>
      <c r="AG125" s="266"/>
      <c r="AH125" s="264"/>
      <c r="AI125" s="267"/>
    </row>
    <row r="126" spans="1:35" ht="15.75" thickBot="1" x14ac:dyDescent="0.3">
      <c r="A126" s="264"/>
      <c r="B126" s="264"/>
      <c r="C126" s="264"/>
      <c r="D126" s="264"/>
      <c r="E126" s="264"/>
      <c r="F126" s="264"/>
      <c r="G126" s="264"/>
      <c r="H126" s="264"/>
      <c r="I126" s="264"/>
      <c r="J126" s="264"/>
      <c r="K126" s="264"/>
      <c r="L126" s="264"/>
      <c r="M126" s="264"/>
      <c r="N126" s="264"/>
      <c r="O126" s="266"/>
      <c r="P126" s="264"/>
      <c r="Q126" s="268"/>
      <c r="R126" s="280"/>
      <c r="S126" s="281"/>
      <c r="T126" s="281"/>
      <c r="U126" s="281"/>
      <c r="V126" s="282"/>
      <c r="W126" s="268"/>
      <c r="X126" s="268"/>
      <c r="Y126" s="254" t="s">
        <v>839</v>
      </c>
      <c r="Z126" s="254" t="s">
        <v>1149</v>
      </c>
      <c r="AA126" s="254" t="s">
        <v>839</v>
      </c>
      <c r="AB126" s="254" t="s">
        <v>1093</v>
      </c>
      <c r="AC126" s="254" t="s">
        <v>839</v>
      </c>
      <c r="AD126" s="254" t="s">
        <v>903</v>
      </c>
      <c r="AE126" s="264"/>
      <c r="AF126" s="264"/>
      <c r="AG126" s="266"/>
      <c r="AH126" s="264"/>
      <c r="AI126" s="264"/>
    </row>
    <row r="127" spans="1:35" ht="153" x14ac:dyDescent="0.25">
      <c r="A127" s="264"/>
      <c r="B127" s="264"/>
      <c r="C127" s="264"/>
      <c r="D127" s="264"/>
      <c r="E127" s="264"/>
      <c r="F127" s="264"/>
      <c r="G127" s="264"/>
      <c r="H127" s="264"/>
      <c r="I127" s="264"/>
      <c r="J127" s="264"/>
      <c r="K127" s="264"/>
      <c r="L127" s="264"/>
      <c r="M127" s="264"/>
      <c r="N127" s="264"/>
      <c r="O127" s="266"/>
      <c r="P127" s="264"/>
      <c r="Q127" s="257" t="s">
        <v>1548</v>
      </c>
      <c r="R127" s="257" t="s">
        <v>1328</v>
      </c>
      <c r="S127" s="257" t="s">
        <v>1311</v>
      </c>
      <c r="T127" s="257" t="s">
        <v>1312</v>
      </c>
      <c r="U127" s="257" t="s">
        <v>1313</v>
      </c>
      <c r="V127" s="257" t="s">
        <v>1314</v>
      </c>
      <c r="W127" s="257">
        <v>21.6</v>
      </c>
      <c r="X127" s="257">
        <v>60</v>
      </c>
      <c r="Y127" s="254" t="s">
        <v>828</v>
      </c>
      <c r="Z127" s="261">
        <v>45405</v>
      </c>
      <c r="AA127" s="254" t="s">
        <v>828</v>
      </c>
      <c r="AB127" s="261">
        <v>45408</v>
      </c>
      <c r="AC127" s="254" t="s">
        <v>828</v>
      </c>
      <c r="AD127" s="261">
        <v>45415</v>
      </c>
      <c r="AE127" s="264"/>
      <c r="AF127" s="264"/>
      <c r="AG127" s="266"/>
      <c r="AH127" s="264"/>
      <c r="AI127" s="279" t="s">
        <v>1549</v>
      </c>
    </row>
    <row r="128" spans="1:35" ht="409.5" x14ac:dyDescent="0.25">
      <c r="A128" s="264"/>
      <c r="B128" s="264"/>
      <c r="C128" s="264"/>
      <c r="D128" s="264"/>
      <c r="E128" s="264"/>
      <c r="F128" s="264"/>
      <c r="G128" s="264"/>
      <c r="H128" s="264"/>
      <c r="I128" s="264"/>
      <c r="J128" s="264"/>
      <c r="K128" s="264"/>
      <c r="L128" s="264"/>
      <c r="M128" s="264"/>
      <c r="N128" s="264"/>
      <c r="O128" s="266"/>
      <c r="P128" s="264"/>
      <c r="Q128" s="264"/>
      <c r="R128" s="264"/>
      <c r="S128" s="264"/>
      <c r="T128" s="264"/>
      <c r="U128" s="264"/>
      <c r="V128" s="264"/>
      <c r="W128" s="264"/>
      <c r="X128" s="264"/>
      <c r="Y128" s="254" t="s">
        <v>836</v>
      </c>
      <c r="Z128" s="254" t="s">
        <v>1550</v>
      </c>
      <c r="AA128" s="254" t="s">
        <v>836</v>
      </c>
      <c r="AB128" s="254" t="s">
        <v>1551</v>
      </c>
      <c r="AC128" s="254" t="s">
        <v>836</v>
      </c>
      <c r="AD128" s="254" t="s">
        <v>1552</v>
      </c>
      <c r="AE128" s="264"/>
      <c r="AF128" s="264"/>
      <c r="AG128" s="266"/>
      <c r="AH128" s="264"/>
      <c r="AI128" s="264"/>
    </row>
    <row r="129" spans="1:35" ht="15.75" thickBot="1" x14ac:dyDescent="0.3">
      <c r="A129" s="264"/>
      <c r="B129" s="264"/>
      <c r="C129" s="264"/>
      <c r="D129" s="264"/>
      <c r="E129" s="264"/>
      <c r="F129" s="264"/>
      <c r="G129" s="264"/>
      <c r="H129" s="264"/>
      <c r="I129" s="264"/>
      <c r="J129" s="264"/>
      <c r="K129" s="264"/>
      <c r="L129" s="264"/>
      <c r="M129" s="264"/>
      <c r="N129" s="264"/>
      <c r="O129" s="266"/>
      <c r="P129" s="264"/>
      <c r="Q129" s="268"/>
      <c r="R129" s="268"/>
      <c r="S129" s="268"/>
      <c r="T129" s="268"/>
      <c r="U129" s="268"/>
      <c r="V129" s="268"/>
      <c r="W129" s="268"/>
      <c r="X129" s="268"/>
      <c r="Y129" s="254" t="s">
        <v>839</v>
      </c>
      <c r="Z129" s="254" t="s">
        <v>1149</v>
      </c>
      <c r="AA129" s="254" t="s">
        <v>839</v>
      </c>
      <c r="AB129" s="254" t="s">
        <v>1093</v>
      </c>
      <c r="AC129" s="254" t="s">
        <v>839</v>
      </c>
      <c r="AD129" s="254" t="s">
        <v>903</v>
      </c>
      <c r="AE129" s="264"/>
      <c r="AF129" s="264"/>
      <c r="AG129" s="266"/>
      <c r="AH129" s="264"/>
      <c r="AI129" s="264"/>
    </row>
    <row r="130" spans="1:35" ht="114.75" x14ac:dyDescent="0.25">
      <c r="A130" s="264"/>
      <c r="B130" s="264"/>
      <c r="C130" s="264"/>
      <c r="D130" s="264"/>
      <c r="E130" s="264"/>
      <c r="F130" s="264"/>
      <c r="G130" s="264"/>
      <c r="H130" s="264"/>
      <c r="I130" s="264"/>
      <c r="J130" s="264"/>
      <c r="K130" s="264"/>
      <c r="L130" s="264"/>
      <c r="M130" s="264"/>
      <c r="N130" s="264"/>
      <c r="O130" s="266"/>
      <c r="P130" s="264"/>
      <c r="Q130" s="257" t="s">
        <v>1553</v>
      </c>
      <c r="R130" s="257" t="s">
        <v>1328</v>
      </c>
      <c r="S130" s="257" t="s">
        <v>1311</v>
      </c>
      <c r="T130" s="257" t="s">
        <v>1312</v>
      </c>
      <c r="U130" s="257" t="s">
        <v>1313</v>
      </c>
      <c r="V130" s="257" t="s">
        <v>1314</v>
      </c>
      <c r="W130" s="257">
        <v>12.96</v>
      </c>
      <c r="X130" s="257">
        <v>60</v>
      </c>
      <c r="Y130" s="254" t="s">
        <v>828</v>
      </c>
      <c r="Z130" s="261">
        <v>45402</v>
      </c>
      <c r="AA130" s="254" t="s">
        <v>828</v>
      </c>
      <c r="AB130" s="261">
        <v>45408</v>
      </c>
      <c r="AC130" s="254" t="s">
        <v>828</v>
      </c>
      <c r="AD130" s="261">
        <v>45415</v>
      </c>
      <c r="AE130" s="264"/>
      <c r="AF130" s="264"/>
      <c r="AG130" s="266"/>
      <c r="AH130" s="264"/>
      <c r="AI130" s="264"/>
    </row>
    <row r="131" spans="1:35" ht="382.5" x14ac:dyDescent="0.25">
      <c r="A131" s="264"/>
      <c r="B131" s="264"/>
      <c r="C131" s="264"/>
      <c r="D131" s="264"/>
      <c r="E131" s="264"/>
      <c r="F131" s="264"/>
      <c r="G131" s="264"/>
      <c r="H131" s="264"/>
      <c r="I131" s="264"/>
      <c r="J131" s="264"/>
      <c r="K131" s="264"/>
      <c r="L131" s="264"/>
      <c r="M131" s="264"/>
      <c r="N131" s="264"/>
      <c r="O131" s="266"/>
      <c r="P131" s="264"/>
      <c r="Q131" s="264"/>
      <c r="R131" s="264"/>
      <c r="S131" s="264"/>
      <c r="T131" s="264"/>
      <c r="U131" s="264"/>
      <c r="V131" s="264"/>
      <c r="W131" s="264"/>
      <c r="X131" s="264"/>
      <c r="Y131" s="254" t="s">
        <v>836</v>
      </c>
      <c r="Z131" s="254" t="s">
        <v>1554</v>
      </c>
      <c r="AA131" s="254" t="s">
        <v>836</v>
      </c>
      <c r="AB131" s="254" t="s">
        <v>1555</v>
      </c>
      <c r="AC131" s="254" t="s">
        <v>836</v>
      </c>
      <c r="AD131" s="254" t="s">
        <v>1556</v>
      </c>
      <c r="AE131" s="264"/>
      <c r="AF131" s="264"/>
      <c r="AG131" s="266"/>
      <c r="AH131" s="264"/>
      <c r="AI131" s="264"/>
    </row>
    <row r="132" spans="1:35" ht="15.75" thickBot="1" x14ac:dyDescent="0.3">
      <c r="A132" s="264"/>
      <c r="B132" s="264"/>
      <c r="C132" s="264"/>
      <c r="D132" s="264"/>
      <c r="E132" s="264"/>
      <c r="F132" s="264"/>
      <c r="G132" s="264"/>
      <c r="H132" s="264"/>
      <c r="I132" s="264"/>
      <c r="J132" s="264"/>
      <c r="K132" s="264"/>
      <c r="L132" s="264"/>
      <c r="M132" s="264"/>
      <c r="N132" s="264"/>
      <c r="O132" s="266"/>
      <c r="P132" s="264"/>
      <c r="Q132" s="268"/>
      <c r="R132" s="268"/>
      <c r="S132" s="268"/>
      <c r="T132" s="268"/>
      <c r="U132" s="268"/>
      <c r="V132" s="268"/>
      <c r="W132" s="268"/>
      <c r="X132" s="268"/>
      <c r="Y132" s="254" t="s">
        <v>839</v>
      </c>
      <c r="Z132" s="254" t="s">
        <v>1149</v>
      </c>
      <c r="AA132" s="254" t="s">
        <v>839</v>
      </c>
      <c r="AB132" s="254" t="s">
        <v>1093</v>
      </c>
      <c r="AC132" s="254" t="s">
        <v>839</v>
      </c>
      <c r="AD132" s="254" t="s">
        <v>903</v>
      </c>
      <c r="AE132" s="264"/>
      <c r="AF132" s="264"/>
      <c r="AG132" s="266"/>
      <c r="AH132" s="264"/>
      <c r="AI132" s="264"/>
    </row>
    <row r="133" spans="1:35" ht="89.25" x14ac:dyDescent="0.25">
      <c r="A133" s="264"/>
      <c r="B133" s="264"/>
      <c r="C133" s="264"/>
      <c r="D133" s="264"/>
      <c r="E133" s="264"/>
      <c r="F133" s="264"/>
      <c r="G133" s="264"/>
      <c r="H133" s="264"/>
      <c r="I133" s="264"/>
      <c r="J133" s="264"/>
      <c r="K133" s="264"/>
      <c r="L133" s="264"/>
      <c r="M133" s="264"/>
      <c r="N133" s="264"/>
      <c r="O133" s="266"/>
      <c r="P133" s="264"/>
      <c r="Q133" s="257" t="s">
        <v>1557</v>
      </c>
      <c r="R133" s="257" t="s">
        <v>1535</v>
      </c>
      <c r="S133" s="257" t="s">
        <v>1311</v>
      </c>
      <c r="T133" s="257" t="s">
        <v>1312</v>
      </c>
      <c r="U133" s="257" t="s">
        <v>1313</v>
      </c>
      <c r="V133" s="257" t="s">
        <v>1314</v>
      </c>
      <c r="W133" s="257">
        <v>12.96</v>
      </c>
      <c r="X133" s="257">
        <v>45</v>
      </c>
      <c r="Y133" s="254" t="s">
        <v>828</v>
      </c>
      <c r="Z133" s="261">
        <v>45405</v>
      </c>
      <c r="AA133" s="254" t="s">
        <v>828</v>
      </c>
      <c r="AB133" s="261">
        <v>45408</v>
      </c>
      <c r="AC133" s="254" t="s">
        <v>828</v>
      </c>
      <c r="AD133" s="261">
        <v>45415</v>
      </c>
      <c r="AE133" s="264"/>
      <c r="AF133" s="264"/>
      <c r="AG133" s="266"/>
      <c r="AH133" s="264"/>
      <c r="AI133" s="264"/>
    </row>
    <row r="134" spans="1:35" ht="331.5" x14ac:dyDescent="0.25">
      <c r="A134" s="264"/>
      <c r="B134" s="264"/>
      <c r="C134" s="264"/>
      <c r="D134" s="264"/>
      <c r="E134" s="264"/>
      <c r="F134" s="264"/>
      <c r="G134" s="264"/>
      <c r="H134" s="264"/>
      <c r="I134" s="264"/>
      <c r="J134" s="264"/>
      <c r="K134" s="264"/>
      <c r="L134" s="264"/>
      <c r="M134" s="264"/>
      <c r="N134" s="264"/>
      <c r="O134" s="266"/>
      <c r="P134" s="264"/>
      <c r="Q134" s="264"/>
      <c r="R134" s="264"/>
      <c r="S134" s="264"/>
      <c r="T134" s="264"/>
      <c r="U134" s="264"/>
      <c r="V134" s="264"/>
      <c r="W134" s="264"/>
      <c r="X134" s="264"/>
      <c r="Y134" s="254" t="s">
        <v>836</v>
      </c>
      <c r="Z134" s="254" t="s">
        <v>1558</v>
      </c>
      <c r="AA134" s="254" t="s">
        <v>836</v>
      </c>
      <c r="AB134" s="254" t="s">
        <v>1559</v>
      </c>
      <c r="AC134" s="254" t="s">
        <v>836</v>
      </c>
      <c r="AD134" s="254" t="s">
        <v>1560</v>
      </c>
      <c r="AE134" s="264"/>
      <c r="AF134" s="264"/>
      <c r="AG134" s="266"/>
      <c r="AH134" s="264"/>
      <c r="AI134" s="264"/>
    </row>
    <row r="135" spans="1:35" ht="15.75" thickBot="1" x14ac:dyDescent="0.3">
      <c r="A135" s="268"/>
      <c r="B135" s="268"/>
      <c r="C135" s="268"/>
      <c r="D135" s="268"/>
      <c r="E135" s="268"/>
      <c r="F135" s="268"/>
      <c r="G135" s="268"/>
      <c r="H135" s="268"/>
      <c r="I135" s="268"/>
      <c r="J135" s="268"/>
      <c r="K135" s="268"/>
      <c r="L135" s="268"/>
      <c r="M135" s="268"/>
      <c r="N135" s="268"/>
      <c r="O135" s="272"/>
      <c r="P135" s="268"/>
      <c r="Q135" s="268"/>
      <c r="R135" s="268"/>
      <c r="S135" s="268"/>
      <c r="T135" s="268"/>
      <c r="U135" s="268"/>
      <c r="V135" s="268"/>
      <c r="W135" s="268"/>
      <c r="X135" s="268"/>
      <c r="Y135" s="254" t="s">
        <v>839</v>
      </c>
      <c r="Z135" s="254" t="s">
        <v>1149</v>
      </c>
      <c r="AA135" s="254" t="s">
        <v>839</v>
      </c>
      <c r="AB135" s="254" t="s">
        <v>1093</v>
      </c>
      <c r="AC135" s="254" t="s">
        <v>839</v>
      </c>
      <c r="AD135" s="254" t="s">
        <v>903</v>
      </c>
      <c r="AE135" s="268"/>
      <c r="AF135" s="268"/>
      <c r="AG135" s="272"/>
      <c r="AH135" s="268"/>
      <c r="AI135" s="268"/>
    </row>
    <row r="136" spans="1:35" ht="89.25" x14ac:dyDescent="0.25">
      <c r="A136" s="257" t="s">
        <v>1561</v>
      </c>
      <c r="B136" s="257">
        <v>11</v>
      </c>
      <c r="C136" s="257">
        <v>1</v>
      </c>
      <c r="D136" s="257" t="s">
        <v>1299</v>
      </c>
      <c r="E136" s="257" t="s">
        <v>884</v>
      </c>
      <c r="F136" s="257" t="s">
        <v>887</v>
      </c>
      <c r="G136" s="257" t="s">
        <v>1562</v>
      </c>
      <c r="H136" s="257" t="s">
        <v>887</v>
      </c>
      <c r="I136" s="257" t="s">
        <v>1302</v>
      </c>
      <c r="J136" s="257" t="s">
        <v>1563</v>
      </c>
      <c r="K136" s="257" t="s">
        <v>1564</v>
      </c>
      <c r="L136" s="257" t="s">
        <v>1341</v>
      </c>
      <c r="M136" s="257" t="s">
        <v>1315</v>
      </c>
      <c r="N136" s="257" t="s">
        <v>1342</v>
      </c>
      <c r="O136" s="258" t="s">
        <v>1307</v>
      </c>
      <c r="P136" s="257" t="s">
        <v>1308</v>
      </c>
      <c r="Q136" s="257" t="s">
        <v>1565</v>
      </c>
      <c r="R136" s="284" t="s">
        <v>1328</v>
      </c>
      <c r="S136" s="285" t="s">
        <v>1311</v>
      </c>
      <c r="T136" s="285" t="s">
        <v>1312</v>
      </c>
      <c r="U136" s="285" t="s">
        <v>1313</v>
      </c>
      <c r="V136" s="286" t="s">
        <v>1314</v>
      </c>
      <c r="W136" s="257">
        <v>36</v>
      </c>
      <c r="X136" s="257">
        <v>80</v>
      </c>
      <c r="Y136" s="270"/>
      <c r="AA136" s="254" t="s">
        <v>828</v>
      </c>
      <c r="AB136" s="261">
        <v>45411</v>
      </c>
      <c r="AC136" s="254" t="s">
        <v>828</v>
      </c>
      <c r="AD136" s="261">
        <v>45414</v>
      </c>
      <c r="AE136" s="257" t="s">
        <v>1356</v>
      </c>
      <c r="AF136" s="257" t="s">
        <v>1342</v>
      </c>
      <c r="AG136" s="258" t="s">
        <v>1307</v>
      </c>
      <c r="AH136" s="257" t="s">
        <v>1308</v>
      </c>
      <c r="AI136" s="263" t="s">
        <v>1566</v>
      </c>
    </row>
    <row r="137" spans="1:35" ht="409.5" x14ac:dyDescent="0.25">
      <c r="A137" s="264"/>
      <c r="B137" s="264"/>
      <c r="C137" s="264"/>
      <c r="D137" s="264"/>
      <c r="E137" s="264"/>
      <c r="F137" s="264"/>
      <c r="G137" s="264"/>
      <c r="H137" s="264"/>
      <c r="I137" s="264"/>
      <c r="J137" s="264"/>
      <c r="K137" s="264"/>
      <c r="L137" s="264"/>
      <c r="M137" s="264"/>
      <c r="N137" s="264"/>
      <c r="O137" s="265"/>
      <c r="P137" s="264"/>
      <c r="Q137" s="264"/>
      <c r="R137" s="259"/>
      <c r="S137" s="254"/>
      <c r="T137" s="254"/>
      <c r="U137" s="254"/>
      <c r="V137" s="260"/>
      <c r="W137" s="264"/>
      <c r="X137" s="264"/>
      <c r="Y137" s="270"/>
      <c r="AA137" s="254" t="s">
        <v>836</v>
      </c>
      <c r="AB137" s="254" t="s">
        <v>1567</v>
      </c>
      <c r="AC137" s="254" t="s">
        <v>836</v>
      </c>
      <c r="AD137" s="254" t="s">
        <v>1568</v>
      </c>
      <c r="AE137" s="264"/>
      <c r="AF137" s="264"/>
      <c r="AG137" s="265"/>
      <c r="AH137" s="264"/>
      <c r="AI137" s="267"/>
    </row>
    <row r="138" spans="1:35" ht="15.75" thickBot="1" x14ac:dyDescent="0.3">
      <c r="A138" s="264"/>
      <c r="B138" s="264"/>
      <c r="C138" s="264"/>
      <c r="D138" s="264"/>
      <c r="E138" s="264"/>
      <c r="F138" s="264"/>
      <c r="G138" s="264"/>
      <c r="H138" s="264"/>
      <c r="I138" s="264"/>
      <c r="J138" s="264"/>
      <c r="K138" s="264"/>
      <c r="L138" s="264"/>
      <c r="M138" s="264"/>
      <c r="N138" s="264"/>
      <c r="O138" s="265"/>
      <c r="P138" s="264"/>
      <c r="Q138" s="268"/>
      <c r="R138" s="280"/>
      <c r="S138" s="281"/>
      <c r="T138" s="281"/>
      <c r="U138" s="281"/>
      <c r="V138" s="282"/>
      <c r="W138" s="268"/>
      <c r="X138" s="268"/>
      <c r="Y138" s="270"/>
      <c r="AA138" s="254" t="s">
        <v>839</v>
      </c>
      <c r="AB138" s="254" t="s">
        <v>901</v>
      </c>
      <c r="AC138" s="254" t="s">
        <v>839</v>
      </c>
      <c r="AD138" s="254" t="s">
        <v>903</v>
      </c>
      <c r="AE138" s="264"/>
      <c r="AF138" s="264"/>
      <c r="AG138" s="265"/>
      <c r="AH138" s="264"/>
      <c r="AI138" s="264"/>
    </row>
    <row r="139" spans="1:35" ht="63.75" x14ac:dyDescent="0.25">
      <c r="A139" s="264"/>
      <c r="B139" s="264"/>
      <c r="C139" s="264"/>
      <c r="D139" s="264"/>
      <c r="E139" s="264"/>
      <c r="F139" s="264"/>
      <c r="G139" s="264"/>
      <c r="H139" s="264"/>
      <c r="I139" s="264"/>
      <c r="J139" s="264"/>
      <c r="K139" s="264"/>
      <c r="L139" s="264"/>
      <c r="M139" s="264"/>
      <c r="N139" s="264"/>
      <c r="O139" s="265"/>
      <c r="P139" s="264"/>
      <c r="Q139" s="257" t="s">
        <v>1569</v>
      </c>
      <c r="R139" s="257" t="s">
        <v>1328</v>
      </c>
      <c r="S139" s="257" t="s">
        <v>1311</v>
      </c>
      <c r="T139" s="257" t="s">
        <v>1312</v>
      </c>
      <c r="U139" s="257" t="s">
        <v>1313</v>
      </c>
      <c r="V139" s="257" t="s">
        <v>1314</v>
      </c>
      <c r="W139" s="257">
        <v>21.6</v>
      </c>
      <c r="X139" s="257">
        <v>80</v>
      </c>
      <c r="Y139" s="270"/>
      <c r="AA139" s="254" t="s">
        <v>828</v>
      </c>
      <c r="AB139" s="261">
        <v>45411</v>
      </c>
      <c r="AC139" s="254" t="s">
        <v>828</v>
      </c>
      <c r="AD139" s="261">
        <v>45414</v>
      </c>
      <c r="AE139" s="264"/>
      <c r="AF139" s="264"/>
      <c r="AG139" s="265"/>
      <c r="AH139" s="264"/>
      <c r="AI139" s="279" t="s">
        <v>1570</v>
      </c>
    </row>
    <row r="140" spans="1:35" ht="409.5" x14ac:dyDescent="0.25">
      <c r="A140" s="264"/>
      <c r="B140" s="264"/>
      <c r="C140" s="264"/>
      <c r="D140" s="264"/>
      <c r="E140" s="264"/>
      <c r="F140" s="264"/>
      <c r="G140" s="264"/>
      <c r="H140" s="264"/>
      <c r="I140" s="264"/>
      <c r="J140" s="264"/>
      <c r="K140" s="264"/>
      <c r="L140" s="264"/>
      <c r="M140" s="264"/>
      <c r="N140" s="264"/>
      <c r="O140" s="265"/>
      <c r="P140" s="264"/>
      <c r="Q140" s="264"/>
      <c r="R140" s="264"/>
      <c r="S140" s="264"/>
      <c r="T140" s="264"/>
      <c r="U140" s="264"/>
      <c r="V140" s="264"/>
      <c r="W140" s="264"/>
      <c r="X140" s="264"/>
      <c r="Y140" s="270"/>
      <c r="AA140" s="254" t="s">
        <v>836</v>
      </c>
      <c r="AB140" s="254" t="s">
        <v>1567</v>
      </c>
      <c r="AC140" s="254" t="s">
        <v>836</v>
      </c>
      <c r="AD140" s="254" t="s">
        <v>1571</v>
      </c>
      <c r="AE140" s="264"/>
      <c r="AF140" s="264"/>
      <c r="AG140" s="265"/>
      <c r="AH140" s="264"/>
      <c r="AI140" s="264"/>
    </row>
    <row r="141" spans="1:35" ht="15.75" thickBot="1" x14ac:dyDescent="0.3">
      <c r="A141" s="268"/>
      <c r="B141" s="268"/>
      <c r="C141" s="268"/>
      <c r="D141" s="268"/>
      <c r="E141" s="268"/>
      <c r="F141" s="268"/>
      <c r="G141" s="268"/>
      <c r="H141" s="268"/>
      <c r="I141" s="268"/>
      <c r="J141" s="268"/>
      <c r="K141" s="268"/>
      <c r="L141" s="268"/>
      <c r="M141" s="268"/>
      <c r="N141" s="268"/>
      <c r="O141" s="269"/>
      <c r="P141" s="268"/>
      <c r="Q141" s="268"/>
      <c r="R141" s="268"/>
      <c r="S141" s="268"/>
      <c r="T141" s="268"/>
      <c r="U141" s="268"/>
      <c r="V141" s="268"/>
      <c r="W141" s="268"/>
      <c r="X141" s="268"/>
      <c r="Y141" s="270"/>
      <c r="AA141" s="254" t="s">
        <v>839</v>
      </c>
      <c r="AB141" s="254" t="s">
        <v>901</v>
      </c>
      <c r="AC141" s="254" t="s">
        <v>839</v>
      </c>
      <c r="AD141" s="254" t="s">
        <v>903</v>
      </c>
      <c r="AE141" s="268"/>
      <c r="AF141" s="268"/>
      <c r="AG141" s="269"/>
      <c r="AH141" s="268"/>
      <c r="AI141" s="268"/>
    </row>
    <row r="142" spans="1:35" ht="89.25" x14ac:dyDescent="0.25">
      <c r="A142" s="257" t="s">
        <v>1561</v>
      </c>
      <c r="B142" s="257">
        <v>12</v>
      </c>
      <c r="C142" s="257">
        <v>1</v>
      </c>
      <c r="D142" s="257" t="s">
        <v>1299</v>
      </c>
      <c r="E142" s="257" t="s">
        <v>884</v>
      </c>
      <c r="F142" s="257" t="s">
        <v>887</v>
      </c>
      <c r="G142" s="257" t="s">
        <v>1572</v>
      </c>
      <c r="H142" s="257" t="s">
        <v>887</v>
      </c>
      <c r="I142" s="257" t="s">
        <v>1302</v>
      </c>
      <c r="J142" s="257" t="s">
        <v>1573</v>
      </c>
      <c r="K142" s="257" t="s">
        <v>1574</v>
      </c>
      <c r="L142" s="257" t="s">
        <v>1341</v>
      </c>
      <c r="M142" s="257" t="s">
        <v>1315</v>
      </c>
      <c r="N142" s="257" t="s">
        <v>1342</v>
      </c>
      <c r="O142" s="258" t="s">
        <v>1307</v>
      </c>
      <c r="P142" s="257" t="s">
        <v>1308</v>
      </c>
      <c r="Q142" s="257" t="s">
        <v>1575</v>
      </c>
      <c r="R142" s="284" t="s">
        <v>1328</v>
      </c>
      <c r="S142" s="285" t="s">
        <v>1311</v>
      </c>
      <c r="T142" s="285" t="s">
        <v>1312</v>
      </c>
      <c r="U142" s="285" t="s">
        <v>1313</v>
      </c>
      <c r="V142" s="286" t="s">
        <v>1314</v>
      </c>
      <c r="W142" s="257">
        <v>36</v>
      </c>
      <c r="X142" s="257">
        <v>80</v>
      </c>
      <c r="Y142" s="270"/>
      <c r="AA142" s="254" t="s">
        <v>828</v>
      </c>
      <c r="AB142" s="261">
        <v>45411</v>
      </c>
      <c r="AC142" s="254" t="s">
        <v>828</v>
      </c>
      <c r="AD142" s="261">
        <v>45414</v>
      </c>
      <c r="AE142" s="257" t="s">
        <v>1356</v>
      </c>
      <c r="AF142" s="257" t="s">
        <v>1342</v>
      </c>
      <c r="AG142" s="258" t="s">
        <v>1307</v>
      </c>
      <c r="AH142" s="257" t="s">
        <v>1308</v>
      </c>
      <c r="AI142" s="263" t="s">
        <v>1576</v>
      </c>
    </row>
    <row r="143" spans="1:35" ht="395.25" x14ac:dyDescent="0.25">
      <c r="A143" s="264"/>
      <c r="B143" s="264"/>
      <c r="C143" s="264"/>
      <c r="D143" s="264"/>
      <c r="E143" s="264"/>
      <c r="F143" s="264"/>
      <c r="G143" s="264"/>
      <c r="H143" s="264"/>
      <c r="I143" s="264"/>
      <c r="J143" s="264"/>
      <c r="K143" s="264"/>
      <c r="L143" s="264"/>
      <c r="M143" s="264"/>
      <c r="N143" s="264"/>
      <c r="O143" s="265"/>
      <c r="P143" s="264"/>
      <c r="Q143" s="264"/>
      <c r="R143" s="259"/>
      <c r="S143" s="254"/>
      <c r="T143" s="254"/>
      <c r="U143" s="254"/>
      <c r="V143" s="260"/>
      <c r="W143" s="264"/>
      <c r="X143" s="264"/>
      <c r="Y143" s="270"/>
      <c r="AA143" s="254" t="s">
        <v>836</v>
      </c>
      <c r="AB143" s="254" t="s">
        <v>1567</v>
      </c>
      <c r="AC143" s="254" t="s">
        <v>836</v>
      </c>
      <c r="AD143" s="254" t="s">
        <v>1577</v>
      </c>
      <c r="AE143" s="264"/>
      <c r="AF143" s="264"/>
      <c r="AG143" s="265"/>
      <c r="AH143" s="264"/>
      <c r="AI143" s="267"/>
    </row>
    <row r="144" spans="1:35" ht="15.75" thickBot="1" x14ac:dyDescent="0.3">
      <c r="A144" s="264"/>
      <c r="B144" s="264"/>
      <c r="C144" s="264"/>
      <c r="D144" s="264"/>
      <c r="E144" s="264"/>
      <c r="F144" s="264"/>
      <c r="G144" s="264"/>
      <c r="H144" s="264"/>
      <c r="I144" s="264"/>
      <c r="J144" s="264"/>
      <c r="K144" s="264"/>
      <c r="L144" s="264"/>
      <c r="M144" s="264"/>
      <c r="N144" s="264"/>
      <c r="O144" s="265"/>
      <c r="P144" s="264"/>
      <c r="Q144" s="268"/>
      <c r="R144" s="280"/>
      <c r="S144" s="281"/>
      <c r="T144" s="281"/>
      <c r="U144" s="281"/>
      <c r="V144" s="282"/>
      <c r="W144" s="268"/>
      <c r="X144" s="268"/>
      <c r="Y144" s="270"/>
      <c r="AA144" s="254" t="s">
        <v>839</v>
      </c>
      <c r="AB144" s="254" t="s">
        <v>901</v>
      </c>
      <c r="AC144" s="254" t="s">
        <v>839</v>
      </c>
      <c r="AD144" s="254" t="s">
        <v>903</v>
      </c>
      <c r="AE144" s="264"/>
      <c r="AF144" s="264"/>
      <c r="AG144" s="265"/>
      <c r="AH144" s="264"/>
      <c r="AI144" s="264"/>
    </row>
    <row r="145" spans="1:35" ht="102" x14ac:dyDescent="0.25">
      <c r="A145" s="264"/>
      <c r="B145" s="264"/>
      <c r="C145" s="264"/>
      <c r="D145" s="264"/>
      <c r="E145" s="264"/>
      <c r="F145" s="264"/>
      <c r="G145" s="264"/>
      <c r="H145" s="264"/>
      <c r="I145" s="264"/>
      <c r="J145" s="264"/>
      <c r="K145" s="264"/>
      <c r="L145" s="264"/>
      <c r="M145" s="264"/>
      <c r="N145" s="264"/>
      <c r="O145" s="265"/>
      <c r="P145" s="264"/>
      <c r="Q145" s="257" t="s">
        <v>1578</v>
      </c>
      <c r="R145" s="257" t="s">
        <v>1328</v>
      </c>
      <c r="S145" s="257" t="s">
        <v>1311</v>
      </c>
      <c r="T145" s="257" t="s">
        <v>1312</v>
      </c>
      <c r="U145" s="257" t="s">
        <v>1313</v>
      </c>
      <c r="V145" s="257" t="s">
        <v>1314</v>
      </c>
      <c r="W145" s="257">
        <v>21.6</v>
      </c>
      <c r="X145" s="257">
        <v>80</v>
      </c>
      <c r="Y145" s="270"/>
      <c r="AA145" s="254" t="s">
        <v>828</v>
      </c>
      <c r="AB145" s="261">
        <v>45411</v>
      </c>
      <c r="AC145" s="254" t="s">
        <v>828</v>
      </c>
      <c r="AD145" s="261">
        <v>45414</v>
      </c>
      <c r="AE145" s="264"/>
      <c r="AF145" s="264"/>
      <c r="AG145" s="265"/>
      <c r="AH145" s="264"/>
      <c r="AI145" s="279" t="s">
        <v>1579</v>
      </c>
    </row>
    <row r="146" spans="1:35" ht="409.5" x14ac:dyDescent="0.25">
      <c r="A146" s="264"/>
      <c r="B146" s="264"/>
      <c r="C146" s="264"/>
      <c r="D146" s="264"/>
      <c r="E146" s="264"/>
      <c r="F146" s="264"/>
      <c r="G146" s="264"/>
      <c r="H146" s="264"/>
      <c r="I146" s="264"/>
      <c r="J146" s="264"/>
      <c r="K146" s="264"/>
      <c r="L146" s="264"/>
      <c r="M146" s="264"/>
      <c r="N146" s="264"/>
      <c r="O146" s="265"/>
      <c r="P146" s="264"/>
      <c r="Q146" s="264"/>
      <c r="R146" s="264"/>
      <c r="S146" s="264"/>
      <c r="T146" s="264"/>
      <c r="U146" s="264"/>
      <c r="V146" s="264"/>
      <c r="W146" s="264"/>
      <c r="X146" s="264"/>
      <c r="Y146" s="270"/>
      <c r="AA146" s="254" t="s">
        <v>836</v>
      </c>
      <c r="AB146" s="254" t="s">
        <v>1567</v>
      </c>
      <c r="AC146" s="254" t="s">
        <v>836</v>
      </c>
      <c r="AD146" s="254" t="s">
        <v>1580</v>
      </c>
      <c r="AE146" s="264"/>
      <c r="AF146" s="264"/>
      <c r="AG146" s="265"/>
      <c r="AH146" s="264"/>
      <c r="AI146" s="264"/>
    </row>
    <row r="147" spans="1:35" ht="15.75" thickBot="1" x14ac:dyDescent="0.3">
      <c r="A147" s="268"/>
      <c r="B147" s="268"/>
      <c r="C147" s="268"/>
      <c r="D147" s="268"/>
      <c r="E147" s="268"/>
      <c r="F147" s="268"/>
      <c r="G147" s="268"/>
      <c r="H147" s="268"/>
      <c r="I147" s="268"/>
      <c r="J147" s="268"/>
      <c r="K147" s="268"/>
      <c r="L147" s="268"/>
      <c r="M147" s="268"/>
      <c r="N147" s="268"/>
      <c r="O147" s="269"/>
      <c r="P147" s="268"/>
      <c r="Q147" s="268"/>
      <c r="R147" s="268"/>
      <c r="S147" s="268"/>
      <c r="T147" s="268"/>
      <c r="U147" s="268"/>
      <c r="V147" s="268"/>
      <c r="W147" s="268"/>
      <c r="X147" s="268"/>
      <c r="Y147" s="270"/>
      <c r="AA147" s="254" t="s">
        <v>839</v>
      </c>
      <c r="AB147" s="254" t="s">
        <v>901</v>
      </c>
      <c r="AC147" s="254" t="s">
        <v>839</v>
      </c>
      <c r="AD147" s="254" t="s">
        <v>903</v>
      </c>
      <c r="AE147" s="268"/>
      <c r="AF147" s="268"/>
      <c r="AG147" s="269"/>
      <c r="AH147" s="268"/>
      <c r="AI147" s="268"/>
    </row>
    <row r="148" spans="1:35" ht="153" x14ac:dyDescent="0.25">
      <c r="A148" s="257" t="s">
        <v>1581</v>
      </c>
      <c r="B148" s="257">
        <v>13</v>
      </c>
      <c r="C148" s="257">
        <v>1</v>
      </c>
      <c r="D148" s="257" t="s">
        <v>1299</v>
      </c>
      <c r="E148" s="257" t="s">
        <v>1005</v>
      </c>
      <c r="F148" s="257" t="s">
        <v>1008</v>
      </c>
      <c r="G148" s="257" t="s">
        <v>1582</v>
      </c>
      <c r="H148" s="257" t="s">
        <v>1583</v>
      </c>
      <c r="I148" s="257" t="s">
        <v>1411</v>
      </c>
      <c r="J148" s="257" t="s">
        <v>1584</v>
      </c>
      <c r="K148" s="257" t="s">
        <v>1585</v>
      </c>
      <c r="L148" s="257" t="s">
        <v>1341</v>
      </c>
      <c r="M148" s="257" t="s">
        <v>1315</v>
      </c>
      <c r="N148" s="257" t="s">
        <v>1342</v>
      </c>
      <c r="O148" s="258" t="s">
        <v>1307</v>
      </c>
      <c r="P148" s="257" t="s">
        <v>1308</v>
      </c>
      <c r="Q148" s="257" t="s">
        <v>1586</v>
      </c>
      <c r="R148" s="284" t="s">
        <v>1328</v>
      </c>
      <c r="S148" s="285" t="s">
        <v>1311</v>
      </c>
      <c r="T148" s="285" t="s">
        <v>1587</v>
      </c>
      <c r="U148" s="285" t="s">
        <v>1313</v>
      </c>
      <c r="V148" s="286" t="s">
        <v>1314</v>
      </c>
      <c r="W148" s="257">
        <v>36</v>
      </c>
      <c r="X148" s="257">
        <v>80</v>
      </c>
      <c r="Y148" s="254" t="s">
        <v>828</v>
      </c>
      <c r="Z148" s="261">
        <v>45405</v>
      </c>
      <c r="AA148" s="254" t="s">
        <v>828</v>
      </c>
      <c r="AB148" s="261">
        <v>45411</v>
      </c>
      <c r="AC148" s="254" t="s">
        <v>828</v>
      </c>
      <c r="AD148" s="261">
        <v>45413</v>
      </c>
      <c r="AE148" s="257" t="s">
        <v>1356</v>
      </c>
      <c r="AF148" s="257" t="s">
        <v>1342</v>
      </c>
      <c r="AG148" s="258" t="s">
        <v>1307</v>
      </c>
      <c r="AH148" s="257" t="s">
        <v>1308</v>
      </c>
      <c r="AI148" s="263" t="s">
        <v>1588</v>
      </c>
    </row>
    <row r="149" spans="1:35" ht="409.5" x14ac:dyDescent="0.25">
      <c r="A149" s="264"/>
      <c r="B149" s="264"/>
      <c r="C149" s="264"/>
      <c r="D149" s="264"/>
      <c r="E149" s="264"/>
      <c r="F149" s="264"/>
      <c r="G149" s="264"/>
      <c r="H149" s="264"/>
      <c r="I149" s="264"/>
      <c r="J149" s="264"/>
      <c r="K149" s="264"/>
      <c r="L149" s="264"/>
      <c r="M149" s="264"/>
      <c r="N149" s="264"/>
      <c r="O149" s="265"/>
      <c r="P149" s="264"/>
      <c r="Q149" s="264"/>
      <c r="R149" s="259"/>
      <c r="S149" s="254"/>
      <c r="T149" s="254"/>
      <c r="U149" s="254"/>
      <c r="V149" s="260"/>
      <c r="W149" s="264"/>
      <c r="X149" s="264"/>
      <c r="Y149" s="254" t="s">
        <v>836</v>
      </c>
      <c r="Z149" s="254" t="s">
        <v>1589</v>
      </c>
      <c r="AA149" s="254" t="s">
        <v>836</v>
      </c>
      <c r="AB149" s="254" t="s">
        <v>1590</v>
      </c>
      <c r="AC149" s="254" t="s">
        <v>836</v>
      </c>
      <c r="AD149" s="254" t="s">
        <v>1591</v>
      </c>
      <c r="AE149" s="264"/>
      <c r="AF149" s="264"/>
      <c r="AG149" s="265"/>
      <c r="AH149" s="264"/>
      <c r="AI149" s="267"/>
    </row>
    <row r="150" spans="1:35" x14ac:dyDescent="0.25">
      <c r="A150" s="264"/>
      <c r="B150" s="264"/>
      <c r="C150" s="264"/>
      <c r="D150" s="264"/>
      <c r="E150" s="264"/>
      <c r="F150" s="264"/>
      <c r="G150" s="264"/>
      <c r="H150" s="264"/>
      <c r="I150" s="264"/>
      <c r="J150" s="264"/>
      <c r="K150" s="264"/>
      <c r="L150" s="264"/>
      <c r="M150" s="264"/>
      <c r="N150" s="264"/>
      <c r="O150" s="265"/>
      <c r="P150" s="264"/>
      <c r="Q150" s="264"/>
      <c r="R150" s="259"/>
      <c r="S150" s="254"/>
      <c r="T150" s="254"/>
      <c r="U150" s="254"/>
      <c r="V150" s="260"/>
      <c r="W150" s="264"/>
      <c r="X150" s="264"/>
      <c r="Y150" s="254" t="s">
        <v>839</v>
      </c>
      <c r="Z150" s="254" t="s">
        <v>1021</v>
      </c>
      <c r="AA150" s="254" t="s">
        <v>839</v>
      </c>
      <c r="AB150" s="254" t="s">
        <v>901</v>
      </c>
      <c r="AC150" s="254" t="s">
        <v>839</v>
      </c>
      <c r="AD150" s="254" t="s">
        <v>1023</v>
      </c>
      <c r="AE150" s="264"/>
      <c r="AF150" s="264"/>
      <c r="AG150" s="265"/>
      <c r="AH150" s="264"/>
      <c r="AI150" s="264"/>
    </row>
    <row r="151" spans="1:35" x14ac:dyDescent="0.25">
      <c r="A151" s="264"/>
      <c r="B151" s="264"/>
      <c r="C151" s="264"/>
      <c r="D151" s="264"/>
      <c r="E151" s="264"/>
      <c r="F151" s="264"/>
      <c r="G151" s="264"/>
      <c r="H151" s="264"/>
      <c r="I151" s="264"/>
      <c r="J151" s="264"/>
      <c r="K151" s="264"/>
      <c r="L151" s="264"/>
      <c r="M151" s="264"/>
      <c r="N151" s="264"/>
      <c r="O151" s="265"/>
      <c r="P151" s="264"/>
      <c r="Q151" s="264"/>
      <c r="R151" s="259"/>
      <c r="S151" s="254"/>
      <c r="T151" s="254"/>
      <c r="U151" s="254"/>
      <c r="V151" s="260"/>
      <c r="W151" s="264"/>
      <c r="X151" s="264"/>
      <c r="Y151" s="255"/>
      <c r="Z151" s="255"/>
      <c r="AD151" s="271"/>
      <c r="AE151" s="264"/>
      <c r="AF151" s="264"/>
      <c r="AG151" s="265"/>
      <c r="AH151" s="264"/>
      <c r="AI151" s="279" t="s">
        <v>1592</v>
      </c>
    </row>
    <row r="152" spans="1:35" x14ac:dyDescent="0.25">
      <c r="A152" s="264"/>
      <c r="B152" s="264"/>
      <c r="C152" s="264"/>
      <c r="D152" s="264"/>
      <c r="E152" s="264"/>
      <c r="F152" s="264"/>
      <c r="G152" s="264"/>
      <c r="H152" s="264"/>
      <c r="I152" s="264"/>
      <c r="J152" s="264"/>
      <c r="K152" s="264"/>
      <c r="L152" s="264"/>
      <c r="M152" s="264"/>
      <c r="N152" s="264"/>
      <c r="O152" s="265"/>
      <c r="P152" s="264"/>
      <c r="Q152" s="264"/>
      <c r="R152" s="259"/>
      <c r="S152" s="254"/>
      <c r="T152" s="254"/>
      <c r="U152" s="254"/>
      <c r="V152" s="260"/>
      <c r="W152" s="264"/>
      <c r="X152" s="264"/>
      <c r="Y152" s="287"/>
      <c r="Z152" s="288"/>
      <c r="AD152" s="271"/>
      <c r="AE152" s="264"/>
      <c r="AF152" s="264"/>
      <c r="AG152" s="265"/>
      <c r="AH152" s="264"/>
      <c r="AI152" s="264"/>
    </row>
    <row r="153" spans="1:35" x14ac:dyDescent="0.25">
      <c r="A153" s="264"/>
      <c r="B153" s="264"/>
      <c r="C153" s="264"/>
      <c r="D153" s="264"/>
      <c r="E153" s="264"/>
      <c r="F153" s="264"/>
      <c r="G153" s="264"/>
      <c r="H153" s="264"/>
      <c r="I153" s="264"/>
      <c r="J153" s="264"/>
      <c r="K153" s="264"/>
      <c r="L153" s="264"/>
      <c r="M153" s="264"/>
      <c r="N153" s="264"/>
      <c r="O153" s="265"/>
      <c r="P153" s="264"/>
      <c r="Q153" s="264"/>
      <c r="R153" s="259"/>
      <c r="S153" s="254"/>
      <c r="T153" s="254"/>
      <c r="U153" s="254"/>
      <c r="V153" s="260"/>
      <c r="W153" s="264"/>
      <c r="X153" s="264"/>
      <c r="Y153" s="254" t="s">
        <v>828</v>
      </c>
      <c r="Z153" s="261">
        <v>45405</v>
      </c>
      <c r="AD153" s="271"/>
      <c r="AE153" s="264"/>
      <c r="AF153" s="264"/>
      <c r="AG153" s="265"/>
      <c r="AH153" s="264"/>
      <c r="AI153" s="264"/>
    </row>
    <row r="154" spans="1:35" ht="409.5" x14ac:dyDescent="0.25">
      <c r="A154" s="264"/>
      <c r="B154" s="264"/>
      <c r="C154" s="264"/>
      <c r="D154" s="264"/>
      <c r="E154" s="264"/>
      <c r="F154" s="264"/>
      <c r="G154" s="264"/>
      <c r="H154" s="264"/>
      <c r="I154" s="264"/>
      <c r="J154" s="264"/>
      <c r="K154" s="264"/>
      <c r="L154" s="264"/>
      <c r="M154" s="264"/>
      <c r="N154" s="264"/>
      <c r="O154" s="265"/>
      <c r="P154" s="264"/>
      <c r="Q154" s="264"/>
      <c r="R154" s="259"/>
      <c r="S154" s="254"/>
      <c r="T154" s="254"/>
      <c r="U154" s="254"/>
      <c r="V154" s="260"/>
      <c r="W154" s="264"/>
      <c r="X154" s="264"/>
      <c r="Y154" s="254" t="s">
        <v>836</v>
      </c>
      <c r="Z154" s="254" t="s">
        <v>1593</v>
      </c>
      <c r="AD154" s="271"/>
      <c r="AE154" s="264"/>
      <c r="AF154" s="264"/>
      <c r="AG154" s="265"/>
      <c r="AH154" s="264"/>
      <c r="AI154" s="264"/>
    </row>
    <row r="155" spans="1:35" ht="15.75" thickBot="1" x14ac:dyDescent="0.3">
      <c r="A155" s="268"/>
      <c r="B155" s="268"/>
      <c r="C155" s="268"/>
      <c r="D155" s="268"/>
      <c r="E155" s="268"/>
      <c r="F155" s="268"/>
      <c r="G155" s="268"/>
      <c r="H155" s="268"/>
      <c r="I155" s="268"/>
      <c r="J155" s="268"/>
      <c r="K155" s="268"/>
      <c r="L155" s="268"/>
      <c r="M155" s="268"/>
      <c r="N155" s="268"/>
      <c r="O155" s="269"/>
      <c r="P155" s="268"/>
      <c r="Q155" s="268"/>
      <c r="R155" s="259"/>
      <c r="S155" s="254"/>
      <c r="T155" s="254"/>
      <c r="U155" s="254"/>
      <c r="V155" s="260"/>
      <c r="W155" s="268"/>
      <c r="X155" s="268"/>
      <c r="Y155" s="254" t="s">
        <v>839</v>
      </c>
      <c r="Z155" s="254" t="s">
        <v>1021</v>
      </c>
      <c r="AD155" s="271"/>
      <c r="AE155" s="268"/>
      <c r="AF155" s="268"/>
      <c r="AG155" s="269"/>
      <c r="AH155" s="268"/>
      <c r="AI155" s="268"/>
    </row>
    <row r="156" spans="1:35" ht="127.5" x14ac:dyDescent="0.25">
      <c r="A156" s="257" t="s">
        <v>1594</v>
      </c>
      <c r="B156" s="257">
        <v>25</v>
      </c>
      <c r="C156" s="257">
        <v>1</v>
      </c>
      <c r="D156" s="257" t="s">
        <v>1299</v>
      </c>
      <c r="E156" s="257" t="s">
        <v>1133</v>
      </c>
      <c r="F156" s="257" t="s">
        <v>1136</v>
      </c>
      <c r="G156" s="257" t="s">
        <v>1595</v>
      </c>
      <c r="H156" s="257" t="s">
        <v>1596</v>
      </c>
      <c r="I156" s="257" t="s">
        <v>1302</v>
      </c>
      <c r="J156" s="257" t="s">
        <v>1597</v>
      </c>
      <c r="K156" s="257" t="s">
        <v>1598</v>
      </c>
      <c r="L156" s="257" t="s">
        <v>1341</v>
      </c>
      <c r="M156" s="257" t="s">
        <v>1315</v>
      </c>
      <c r="N156" s="257" t="s">
        <v>1414</v>
      </c>
      <c r="O156" s="262" t="s">
        <v>1306</v>
      </c>
      <c r="P156" s="257" t="s">
        <v>1308</v>
      </c>
      <c r="Q156" s="257" t="s">
        <v>1599</v>
      </c>
      <c r="R156" s="259" t="s">
        <v>1310</v>
      </c>
      <c r="S156" s="254" t="s">
        <v>1311</v>
      </c>
      <c r="T156" s="254" t="s">
        <v>1312</v>
      </c>
      <c r="U156" s="254" t="s">
        <v>1313</v>
      </c>
      <c r="V156" s="260" t="s">
        <v>1314</v>
      </c>
      <c r="W156" s="257">
        <v>42</v>
      </c>
      <c r="X156" s="257">
        <v>40</v>
      </c>
      <c r="Y156" s="254" t="s">
        <v>828</v>
      </c>
      <c r="Z156" s="261">
        <v>45406</v>
      </c>
      <c r="AA156" s="254" t="s">
        <v>828</v>
      </c>
      <c r="AB156" s="261">
        <v>45411</v>
      </c>
      <c r="AC156" s="254" t="s">
        <v>828</v>
      </c>
      <c r="AD156" s="261">
        <v>45414</v>
      </c>
      <c r="AE156" s="257" t="s">
        <v>1356</v>
      </c>
      <c r="AF156" s="257" t="s">
        <v>1414</v>
      </c>
      <c r="AG156" s="262" t="s">
        <v>1306</v>
      </c>
      <c r="AH156" s="257" t="s">
        <v>1308</v>
      </c>
      <c r="AI156" s="263" t="s">
        <v>1600</v>
      </c>
    </row>
    <row r="157" spans="1:35" ht="409.5" x14ac:dyDescent="0.25">
      <c r="A157" s="264"/>
      <c r="B157" s="264"/>
      <c r="C157" s="264"/>
      <c r="D157" s="264"/>
      <c r="E157" s="264"/>
      <c r="F157" s="264"/>
      <c r="G157" s="264"/>
      <c r="H157" s="264"/>
      <c r="I157" s="264"/>
      <c r="J157" s="264"/>
      <c r="K157" s="264"/>
      <c r="L157" s="264"/>
      <c r="M157" s="264"/>
      <c r="N157" s="264"/>
      <c r="O157" s="266"/>
      <c r="P157" s="264"/>
      <c r="Q157" s="264"/>
      <c r="R157" s="259"/>
      <c r="S157" s="254"/>
      <c r="T157" s="254"/>
      <c r="U157" s="254"/>
      <c r="V157" s="260"/>
      <c r="W157" s="264"/>
      <c r="X157" s="264"/>
      <c r="Y157" s="254" t="s">
        <v>836</v>
      </c>
      <c r="Z157" s="254" t="s">
        <v>1601</v>
      </c>
      <c r="AA157" s="254" t="s">
        <v>836</v>
      </c>
      <c r="AB157" s="254" t="s">
        <v>1602</v>
      </c>
      <c r="AC157" s="254" t="s">
        <v>836</v>
      </c>
      <c r="AD157" s="254" t="s">
        <v>1603</v>
      </c>
      <c r="AE157" s="264"/>
      <c r="AF157" s="264"/>
      <c r="AG157" s="266"/>
      <c r="AH157" s="264"/>
      <c r="AI157" s="267"/>
    </row>
    <row r="158" spans="1:35" ht="15.75" thickBot="1" x14ac:dyDescent="0.3">
      <c r="A158" s="264"/>
      <c r="B158" s="264"/>
      <c r="C158" s="264"/>
      <c r="D158" s="264"/>
      <c r="E158" s="264"/>
      <c r="F158" s="264"/>
      <c r="G158" s="264"/>
      <c r="H158" s="264"/>
      <c r="I158" s="264"/>
      <c r="J158" s="264"/>
      <c r="K158" s="264"/>
      <c r="L158" s="264"/>
      <c r="M158" s="264"/>
      <c r="N158" s="264"/>
      <c r="O158" s="266"/>
      <c r="P158" s="264"/>
      <c r="Q158" s="268"/>
      <c r="R158" s="280"/>
      <c r="S158" s="281"/>
      <c r="T158" s="281"/>
      <c r="U158" s="281"/>
      <c r="V158" s="282"/>
      <c r="W158" s="268"/>
      <c r="X158" s="268"/>
      <c r="Y158" s="254" t="s">
        <v>839</v>
      </c>
      <c r="Z158" s="254" t="s">
        <v>1149</v>
      </c>
      <c r="AA158" s="254" t="s">
        <v>839</v>
      </c>
      <c r="AB158" s="254" t="s">
        <v>1093</v>
      </c>
      <c r="AC158" s="254" t="s">
        <v>839</v>
      </c>
      <c r="AD158" s="254" t="s">
        <v>1023</v>
      </c>
      <c r="AE158" s="264"/>
      <c r="AF158" s="264"/>
      <c r="AG158" s="266"/>
      <c r="AH158" s="264"/>
      <c r="AI158" s="264"/>
    </row>
    <row r="159" spans="1:35" ht="102" x14ac:dyDescent="0.25">
      <c r="A159" s="264"/>
      <c r="B159" s="264"/>
      <c r="C159" s="264"/>
      <c r="D159" s="264"/>
      <c r="E159" s="264"/>
      <c r="F159" s="264"/>
      <c r="G159" s="264"/>
      <c r="H159" s="264"/>
      <c r="I159" s="264"/>
      <c r="J159" s="264"/>
      <c r="K159" s="264"/>
      <c r="L159" s="264"/>
      <c r="M159" s="264"/>
      <c r="N159" s="264"/>
      <c r="O159" s="266"/>
      <c r="P159" s="264"/>
      <c r="Q159" s="257" t="s">
        <v>1604</v>
      </c>
      <c r="R159" s="257" t="s">
        <v>1328</v>
      </c>
      <c r="S159" s="257" t="s">
        <v>1311</v>
      </c>
      <c r="T159" s="257" t="s">
        <v>1312</v>
      </c>
      <c r="U159" s="257" t="s">
        <v>1313</v>
      </c>
      <c r="V159" s="257" t="s">
        <v>1314</v>
      </c>
      <c r="W159" s="257">
        <v>25.2</v>
      </c>
      <c r="X159" s="257">
        <v>40</v>
      </c>
      <c r="Y159" s="254" t="s">
        <v>828</v>
      </c>
      <c r="Z159" s="261">
        <v>45406</v>
      </c>
      <c r="AA159" s="254" t="s">
        <v>828</v>
      </c>
      <c r="AB159" s="261">
        <v>45411</v>
      </c>
      <c r="AC159" s="254" t="s">
        <v>828</v>
      </c>
      <c r="AD159" s="261">
        <v>45414</v>
      </c>
      <c r="AE159" s="264"/>
      <c r="AF159" s="264"/>
      <c r="AG159" s="266"/>
      <c r="AH159" s="264"/>
      <c r="AI159" s="279" t="s">
        <v>1605</v>
      </c>
    </row>
    <row r="160" spans="1:35" ht="331.5" x14ac:dyDescent="0.25">
      <c r="A160" s="264"/>
      <c r="B160" s="264"/>
      <c r="C160" s="264"/>
      <c r="D160" s="264"/>
      <c r="E160" s="264"/>
      <c r="F160" s="264"/>
      <c r="G160" s="264"/>
      <c r="H160" s="264"/>
      <c r="I160" s="264"/>
      <c r="J160" s="264"/>
      <c r="K160" s="264"/>
      <c r="L160" s="264"/>
      <c r="M160" s="264"/>
      <c r="N160" s="264"/>
      <c r="O160" s="266"/>
      <c r="P160" s="264"/>
      <c r="Q160" s="264"/>
      <c r="R160" s="264"/>
      <c r="S160" s="264"/>
      <c r="T160" s="264"/>
      <c r="U160" s="264"/>
      <c r="V160" s="264"/>
      <c r="W160" s="264"/>
      <c r="X160" s="264"/>
      <c r="Y160" s="254" t="s">
        <v>836</v>
      </c>
      <c r="Z160" s="254" t="s">
        <v>1606</v>
      </c>
      <c r="AA160" s="254" t="s">
        <v>836</v>
      </c>
      <c r="AB160" s="254" t="s">
        <v>1607</v>
      </c>
      <c r="AC160" s="254" t="s">
        <v>836</v>
      </c>
      <c r="AD160" s="254" t="s">
        <v>1608</v>
      </c>
      <c r="AE160" s="264"/>
      <c r="AF160" s="264"/>
      <c r="AG160" s="266"/>
      <c r="AH160" s="264"/>
      <c r="AI160" s="264"/>
    </row>
    <row r="161" spans="1:35" ht="15.75" thickBot="1" x14ac:dyDescent="0.3">
      <c r="A161" s="268"/>
      <c r="B161" s="268"/>
      <c r="C161" s="268"/>
      <c r="D161" s="268"/>
      <c r="E161" s="268"/>
      <c r="F161" s="268"/>
      <c r="G161" s="268"/>
      <c r="H161" s="268"/>
      <c r="I161" s="268"/>
      <c r="J161" s="268"/>
      <c r="K161" s="268"/>
      <c r="L161" s="268"/>
      <c r="M161" s="268"/>
      <c r="N161" s="268"/>
      <c r="O161" s="272"/>
      <c r="P161" s="268"/>
      <c r="Q161" s="268"/>
      <c r="R161" s="268"/>
      <c r="S161" s="268"/>
      <c r="T161" s="268"/>
      <c r="U161" s="268"/>
      <c r="V161" s="268"/>
      <c r="W161" s="268"/>
      <c r="X161" s="268"/>
      <c r="Y161" s="254" t="s">
        <v>839</v>
      </c>
      <c r="Z161" s="254" t="s">
        <v>1149</v>
      </c>
      <c r="AA161" s="254" t="s">
        <v>839</v>
      </c>
      <c r="AB161" s="254" t="s">
        <v>1093</v>
      </c>
      <c r="AC161" s="254" t="s">
        <v>839</v>
      </c>
      <c r="AD161" s="254" t="s">
        <v>1023</v>
      </c>
      <c r="AE161" s="268"/>
      <c r="AF161" s="268"/>
      <c r="AG161" s="272"/>
      <c r="AH161" s="268"/>
      <c r="AI161" s="268"/>
    </row>
    <row r="162" spans="1:35" ht="165.75" x14ac:dyDescent="0.25">
      <c r="A162" s="257" t="s">
        <v>1581</v>
      </c>
      <c r="B162" s="257">
        <v>14</v>
      </c>
      <c r="C162" s="257">
        <v>1</v>
      </c>
      <c r="D162" s="257" t="s">
        <v>1299</v>
      </c>
      <c r="E162" s="257" t="s">
        <v>1005</v>
      </c>
      <c r="F162" s="257" t="s">
        <v>1008</v>
      </c>
      <c r="G162" s="257" t="s">
        <v>1609</v>
      </c>
      <c r="H162" s="257" t="s">
        <v>1583</v>
      </c>
      <c r="I162" s="257" t="s">
        <v>1302</v>
      </c>
      <c r="J162" s="257" t="s">
        <v>1610</v>
      </c>
      <c r="K162" s="257" t="s">
        <v>1611</v>
      </c>
      <c r="L162" s="257" t="s">
        <v>1341</v>
      </c>
      <c r="M162" s="257" t="s">
        <v>1315</v>
      </c>
      <c r="N162" s="257" t="s">
        <v>1342</v>
      </c>
      <c r="O162" s="258" t="s">
        <v>1307</v>
      </c>
      <c r="P162" s="257" t="s">
        <v>1308</v>
      </c>
      <c r="Q162" s="257" t="s">
        <v>1612</v>
      </c>
      <c r="R162" s="284" t="s">
        <v>1328</v>
      </c>
      <c r="S162" s="285" t="s">
        <v>1311</v>
      </c>
      <c r="T162" s="285" t="s">
        <v>1312</v>
      </c>
      <c r="U162" s="285" t="s">
        <v>1313</v>
      </c>
      <c r="V162" s="286" t="s">
        <v>1314</v>
      </c>
      <c r="W162" s="257">
        <v>36</v>
      </c>
      <c r="X162" s="257">
        <v>80</v>
      </c>
      <c r="Y162" s="254" t="s">
        <v>828</v>
      </c>
      <c r="Z162" s="261">
        <v>45406</v>
      </c>
      <c r="AA162" s="254" t="s">
        <v>828</v>
      </c>
      <c r="AB162" s="261">
        <v>45411</v>
      </c>
      <c r="AC162" s="254" t="s">
        <v>828</v>
      </c>
      <c r="AD162" s="261">
        <v>45414</v>
      </c>
      <c r="AE162" s="257" t="s">
        <v>1356</v>
      </c>
      <c r="AF162" s="257" t="s">
        <v>1306</v>
      </c>
      <c r="AG162" s="262" t="s">
        <v>1306</v>
      </c>
      <c r="AH162" s="257" t="s">
        <v>1308</v>
      </c>
      <c r="AI162" s="263" t="s">
        <v>1613</v>
      </c>
    </row>
    <row r="163" spans="1:35" ht="331.5" x14ac:dyDescent="0.25">
      <c r="A163" s="264"/>
      <c r="B163" s="264"/>
      <c r="C163" s="264"/>
      <c r="D163" s="264"/>
      <c r="E163" s="264"/>
      <c r="F163" s="264"/>
      <c r="G163" s="264"/>
      <c r="H163" s="264"/>
      <c r="I163" s="264"/>
      <c r="J163" s="264"/>
      <c r="K163" s="264"/>
      <c r="L163" s="264"/>
      <c r="M163" s="264"/>
      <c r="N163" s="264"/>
      <c r="O163" s="265"/>
      <c r="P163" s="264"/>
      <c r="Q163" s="264"/>
      <c r="R163" s="259"/>
      <c r="S163" s="254"/>
      <c r="T163" s="254"/>
      <c r="U163" s="254"/>
      <c r="V163" s="260"/>
      <c r="W163" s="264"/>
      <c r="X163" s="264"/>
      <c r="Y163" s="254" t="s">
        <v>836</v>
      </c>
      <c r="Z163" s="254" t="s">
        <v>1614</v>
      </c>
      <c r="AA163" s="254" t="s">
        <v>836</v>
      </c>
      <c r="AB163" s="254" t="s">
        <v>1615</v>
      </c>
      <c r="AC163" s="254" t="s">
        <v>836</v>
      </c>
      <c r="AD163" s="254" t="s">
        <v>1616</v>
      </c>
      <c r="AE163" s="264"/>
      <c r="AF163" s="264"/>
      <c r="AG163" s="266"/>
      <c r="AH163" s="264"/>
      <c r="AI163" s="267"/>
    </row>
    <row r="164" spans="1:35" ht="15.75" thickBot="1" x14ac:dyDescent="0.3">
      <c r="A164" s="264"/>
      <c r="B164" s="264"/>
      <c r="C164" s="264"/>
      <c r="D164" s="264"/>
      <c r="E164" s="264"/>
      <c r="F164" s="264"/>
      <c r="G164" s="264"/>
      <c r="H164" s="264"/>
      <c r="I164" s="264"/>
      <c r="J164" s="264"/>
      <c r="K164" s="264"/>
      <c r="L164" s="264"/>
      <c r="M164" s="264"/>
      <c r="N164" s="264"/>
      <c r="O164" s="265"/>
      <c r="P164" s="264"/>
      <c r="Q164" s="268"/>
      <c r="R164" s="280"/>
      <c r="S164" s="281"/>
      <c r="T164" s="281"/>
      <c r="U164" s="281"/>
      <c r="V164" s="282"/>
      <c r="W164" s="268"/>
      <c r="X164" s="268"/>
      <c r="Y164" s="254" t="s">
        <v>839</v>
      </c>
      <c r="Z164" s="254" t="s">
        <v>1617</v>
      </c>
      <c r="AA164" s="254" t="s">
        <v>839</v>
      </c>
      <c r="AB164" s="254" t="s">
        <v>901</v>
      </c>
      <c r="AC164" s="254" t="s">
        <v>839</v>
      </c>
      <c r="AD164" s="254" t="s">
        <v>1023</v>
      </c>
      <c r="AE164" s="264"/>
      <c r="AF164" s="264"/>
      <c r="AG164" s="266"/>
      <c r="AH164" s="264"/>
      <c r="AI164" s="264"/>
    </row>
    <row r="165" spans="1:35" ht="127.5" x14ac:dyDescent="0.25">
      <c r="A165" s="264"/>
      <c r="B165" s="264"/>
      <c r="C165" s="264"/>
      <c r="D165" s="264"/>
      <c r="E165" s="264"/>
      <c r="F165" s="264"/>
      <c r="G165" s="264"/>
      <c r="H165" s="264"/>
      <c r="I165" s="264"/>
      <c r="J165" s="264"/>
      <c r="K165" s="264"/>
      <c r="L165" s="264"/>
      <c r="M165" s="264"/>
      <c r="N165" s="264"/>
      <c r="O165" s="265"/>
      <c r="P165" s="264"/>
      <c r="Q165" s="257" t="s">
        <v>1618</v>
      </c>
      <c r="R165" s="257" t="s">
        <v>1535</v>
      </c>
      <c r="S165" s="257" t="s">
        <v>1311</v>
      </c>
      <c r="T165" s="257" t="s">
        <v>1312</v>
      </c>
      <c r="U165" s="257" t="s">
        <v>1313</v>
      </c>
      <c r="V165" s="257" t="s">
        <v>1314</v>
      </c>
      <c r="W165" s="257">
        <v>36</v>
      </c>
      <c r="X165" s="257">
        <v>60</v>
      </c>
      <c r="Y165" s="254" t="s">
        <v>828</v>
      </c>
      <c r="Z165" s="261">
        <v>45406</v>
      </c>
      <c r="AA165" s="254" t="s">
        <v>828</v>
      </c>
      <c r="AB165" s="261">
        <v>45411</v>
      </c>
      <c r="AC165" s="254" t="s">
        <v>828</v>
      </c>
      <c r="AD165" s="261">
        <v>45414</v>
      </c>
      <c r="AE165" s="264"/>
      <c r="AF165" s="264"/>
      <c r="AG165" s="266"/>
      <c r="AH165" s="264"/>
      <c r="AI165" s="279" t="s">
        <v>1619</v>
      </c>
    </row>
    <row r="166" spans="1:35" ht="255" x14ac:dyDescent="0.25">
      <c r="A166" s="264"/>
      <c r="B166" s="264"/>
      <c r="C166" s="264"/>
      <c r="D166" s="264"/>
      <c r="E166" s="264"/>
      <c r="F166" s="264"/>
      <c r="G166" s="264"/>
      <c r="H166" s="264"/>
      <c r="I166" s="264"/>
      <c r="J166" s="264"/>
      <c r="K166" s="264"/>
      <c r="L166" s="264"/>
      <c r="M166" s="264"/>
      <c r="N166" s="264"/>
      <c r="O166" s="265"/>
      <c r="P166" s="264"/>
      <c r="Q166" s="264"/>
      <c r="R166" s="264"/>
      <c r="S166" s="264"/>
      <c r="T166" s="264"/>
      <c r="U166" s="264"/>
      <c r="V166" s="264"/>
      <c r="W166" s="264"/>
      <c r="X166" s="264"/>
      <c r="Y166" s="254" t="s">
        <v>836</v>
      </c>
      <c r="Z166" s="254" t="s">
        <v>1620</v>
      </c>
      <c r="AA166" s="254" t="s">
        <v>836</v>
      </c>
      <c r="AB166" s="254" t="s">
        <v>1621</v>
      </c>
      <c r="AC166" s="254" t="s">
        <v>836</v>
      </c>
      <c r="AD166" s="254" t="s">
        <v>1622</v>
      </c>
      <c r="AE166" s="264"/>
      <c r="AF166" s="264"/>
      <c r="AG166" s="266"/>
      <c r="AH166" s="264"/>
      <c r="AI166" s="264"/>
    </row>
    <row r="167" spans="1:35" ht="15.75" thickBot="1" x14ac:dyDescent="0.3">
      <c r="A167" s="268"/>
      <c r="B167" s="268"/>
      <c r="C167" s="268"/>
      <c r="D167" s="268"/>
      <c r="E167" s="268"/>
      <c r="F167" s="268"/>
      <c r="G167" s="268"/>
      <c r="H167" s="268"/>
      <c r="I167" s="268"/>
      <c r="J167" s="268"/>
      <c r="K167" s="268"/>
      <c r="L167" s="268"/>
      <c r="M167" s="268"/>
      <c r="N167" s="268"/>
      <c r="O167" s="269"/>
      <c r="P167" s="268"/>
      <c r="Q167" s="268"/>
      <c r="R167" s="268"/>
      <c r="S167" s="268"/>
      <c r="T167" s="268"/>
      <c r="U167" s="268"/>
      <c r="V167" s="268"/>
      <c r="W167" s="268"/>
      <c r="X167" s="268"/>
      <c r="Y167" s="254" t="s">
        <v>839</v>
      </c>
      <c r="Z167" s="254" t="s">
        <v>1617</v>
      </c>
      <c r="AA167" s="254" t="s">
        <v>839</v>
      </c>
      <c r="AB167" s="254" t="s">
        <v>901</v>
      </c>
      <c r="AC167" s="254" t="s">
        <v>839</v>
      </c>
      <c r="AD167" s="254" t="s">
        <v>1023</v>
      </c>
      <c r="AE167" s="268"/>
      <c r="AF167" s="268"/>
      <c r="AG167" s="272"/>
      <c r="AH167" s="268"/>
      <c r="AI167" s="268"/>
    </row>
    <row r="168" spans="1:35" ht="153" x14ac:dyDescent="0.25">
      <c r="A168" s="257" t="s">
        <v>1581</v>
      </c>
      <c r="B168" s="257">
        <v>15</v>
      </c>
      <c r="C168" s="257">
        <v>1</v>
      </c>
      <c r="D168" s="257" t="s">
        <v>1299</v>
      </c>
      <c r="E168" s="257" t="s">
        <v>1005</v>
      </c>
      <c r="F168" s="257" t="s">
        <v>1008</v>
      </c>
      <c r="G168" s="257" t="s">
        <v>1623</v>
      </c>
      <c r="H168" s="257" t="s">
        <v>1624</v>
      </c>
      <c r="I168" s="257" t="s">
        <v>1302</v>
      </c>
      <c r="J168" s="257" t="s">
        <v>1625</v>
      </c>
      <c r="K168" s="257" t="s">
        <v>1626</v>
      </c>
      <c r="L168" s="257" t="s">
        <v>1341</v>
      </c>
      <c r="M168" s="257" t="s">
        <v>1315</v>
      </c>
      <c r="N168" s="257" t="s">
        <v>1342</v>
      </c>
      <c r="O168" s="258" t="s">
        <v>1307</v>
      </c>
      <c r="P168" s="257" t="s">
        <v>1308</v>
      </c>
      <c r="Q168" s="257" t="s">
        <v>1627</v>
      </c>
      <c r="R168" s="284" t="s">
        <v>1328</v>
      </c>
      <c r="S168" s="285" t="s">
        <v>1311</v>
      </c>
      <c r="T168" s="285" t="s">
        <v>1312</v>
      </c>
      <c r="U168" s="285" t="s">
        <v>1313</v>
      </c>
      <c r="V168" s="286" t="s">
        <v>1314</v>
      </c>
      <c r="W168" s="257">
        <v>36</v>
      </c>
      <c r="X168" s="257">
        <v>80</v>
      </c>
      <c r="Y168" s="254" t="s">
        <v>828</v>
      </c>
      <c r="Z168" s="261">
        <v>45405</v>
      </c>
      <c r="AA168" s="254" t="s">
        <v>828</v>
      </c>
      <c r="AB168" s="261">
        <v>45411</v>
      </c>
      <c r="AC168" s="254" t="s">
        <v>828</v>
      </c>
      <c r="AD168" s="261">
        <v>45413</v>
      </c>
      <c r="AE168" s="257" t="s">
        <v>1356</v>
      </c>
      <c r="AF168" s="257" t="s">
        <v>1342</v>
      </c>
      <c r="AG168" s="258" t="s">
        <v>1307</v>
      </c>
      <c r="AH168" s="257" t="s">
        <v>1308</v>
      </c>
      <c r="AI168" s="263" t="s">
        <v>1628</v>
      </c>
    </row>
    <row r="169" spans="1:35" ht="357" x14ac:dyDescent="0.25">
      <c r="A169" s="264"/>
      <c r="B169" s="264"/>
      <c r="C169" s="264"/>
      <c r="D169" s="264"/>
      <c r="E169" s="264"/>
      <c r="F169" s="264"/>
      <c r="G169" s="264"/>
      <c r="H169" s="264"/>
      <c r="I169" s="264"/>
      <c r="J169" s="264"/>
      <c r="K169" s="264"/>
      <c r="L169" s="264"/>
      <c r="M169" s="264"/>
      <c r="N169" s="264"/>
      <c r="O169" s="265"/>
      <c r="P169" s="264"/>
      <c r="Q169" s="264"/>
      <c r="R169" s="259"/>
      <c r="S169" s="254"/>
      <c r="T169" s="254"/>
      <c r="U169" s="254"/>
      <c r="V169" s="260"/>
      <c r="W169" s="264"/>
      <c r="X169" s="264"/>
      <c r="Y169" s="254" t="s">
        <v>836</v>
      </c>
      <c r="Z169" s="254" t="s">
        <v>1629</v>
      </c>
      <c r="AA169" s="254" t="s">
        <v>836</v>
      </c>
      <c r="AB169" s="254" t="s">
        <v>1630</v>
      </c>
      <c r="AC169" s="254" t="s">
        <v>836</v>
      </c>
      <c r="AD169" s="254" t="s">
        <v>1631</v>
      </c>
      <c r="AE169" s="264"/>
      <c r="AF169" s="264"/>
      <c r="AG169" s="265"/>
      <c r="AH169" s="264"/>
      <c r="AI169" s="267"/>
    </row>
    <row r="170" spans="1:35" ht="15.75" thickBot="1" x14ac:dyDescent="0.3">
      <c r="A170" s="264"/>
      <c r="B170" s="264"/>
      <c r="C170" s="264"/>
      <c r="D170" s="264"/>
      <c r="E170" s="264"/>
      <c r="F170" s="264"/>
      <c r="G170" s="264"/>
      <c r="H170" s="264"/>
      <c r="I170" s="264"/>
      <c r="J170" s="264"/>
      <c r="K170" s="264"/>
      <c r="L170" s="264"/>
      <c r="M170" s="264"/>
      <c r="N170" s="264"/>
      <c r="O170" s="265"/>
      <c r="P170" s="264"/>
      <c r="Q170" s="268"/>
      <c r="R170" s="280"/>
      <c r="S170" s="281"/>
      <c r="T170" s="281"/>
      <c r="U170" s="281"/>
      <c r="V170" s="282"/>
      <c r="W170" s="268"/>
      <c r="X170" s="268"/>
      <c r="Y170" s="254" t="s">
        <v>839</v>
      </c>
      <c r="Z170" s="254" t="s">
        <v>1021</v>
      </c>
      <c r="AA170" s="254" t="s">
        <v>839</v>
      </c>
      <c r="AB170" s="254" t="s">
        <v>901</v>
      </c>
      <c r="AC170" s="254" t="s">
        <v>839</v>
      </c>
      <c r="AD170" s="254" t="s">
        <v>1023</v>
      </c>
      <c r="AE170" s="264"/>
      <c r="AF170" s="264"/>
      <c r="AG170" s="265"/>
      <c r="AH170" s="264"/>
      <c r="AI170" s="264"/>
    </row>
    <row r="171" spans="1:35" ht="89.25" x14ac:dyDescent="0.25">
      <c r="A171" s="264"/>
      <c r="B171" s="264"/>
      <c r="C171" s="264"/>
      <c r="D171" s="264"/>
      <c r="E171" s="264"/>
      <c r="F171" s="264"/>
      <c r="G171" s="264"/>
      <c r="H171" s="264"/>
      <c r="I171" s="264"/>
      <c r="J171" s="264"/>
      <c r="K171" s="264"/>
      <c r="L171" s="264"/>
      <c r="M171" s="264"/>
      <c r="N171" s="264"/>
      <c r="O171" s="265"/>
      <c r="P171" s="264"/>
      <c r="Q171" s="257" t="s">
        <v>1632</v>
      </c>
      <c r="R171" s="257" t="s">
        <v>1328</v>
      </c>
      <c r="S171" s="257" t="s">
        <v>1311</v>
      </c>
      <c r="T171" s="257" t="s">
        <v>1312</v>
      </c>
      <c r="U171" s="257" t="s">
        <v>1313</v>
      </c>
      <c r="V171" s="257" t="s">
        <v>1314</v>
      </c>
      <c r="W171" s="257">
        <v>21.6</v>
      </c>
      <c r="X171" s="257">
        <v>80</v>
      </c>
      <c r="Y171" s="254" t="s">
        <v>828</v>
      </c>
      <c r="Z171" s="261">
        <v>45405</v>
      </c>
      <c r="AA171" s="254" t="s">
        <v>828</v>
      </c>
      <c r="AB171" s="261">
        <v>45411</v>
      </c>
      <c r="AC171" s="254" t="s">
        <v>828</v>
      </c>
      <c r="AD171" s="261">
        <v>45413</v>
      </c>
      <c r="AE171" s="264"/>
      <c r="AF171" s="264"/>
      <c r="AG171" s="265"/>
      <c r="AH171" s="264"/>
      <c r="AI171" s="279" t="s">
        <v>1633</v>
      </c>
    </row>
    <row r="172" spans="1:35" ht="255" x14ac:dyDescent="0.25">
      <c r="A172" s="264"/>
      <c r="B172" s="264"/>
      <c r="C172" s="264"/>
      <c r="D172" s="264"/>
      <c r="E172" s="264"/>
      <c r="F172" s="264"/>
      <c r="G172" s="264"/>
      <c r="H172" s="264"/>
      <c r="I172" s="264"/>
      <c r="J172" s="264"/>
      <c r="K172" s="264"/>
      <c r="L172" s="264"/>
      <c r="M172" s="264"/>
      <c r="N172" s="264"/>
      <c r="O172" s="265"/>
      <c r="P172" s="264"/>
      <c r="Q172" s="264"/>
      <c r="R172" s="264"/>
      <c r="S172" s="264"/>
      <c r="T172" s="264"/>
      <c r="U172" s="264"/>
      <c r="V172" s="264"/>
      <c r="W172" s="264"/>
      <c r="X172" s="264"/>
      <c r="Y172" s="254" t="s">
        <v>836</v>
      </c>
      <c r="Z172" s="254" t="s">
        <v>1634</v>
      </c>
      <c r="AA172" s="254" t="s">
        <v>836</v>
      </c>
      <c r="AB172" s="254" t="s">
        <v>1635</v>
      </c>
      <c r="AC172" s="254" t="s">
        <v>836</v>
      </c>
      <c r="AD172" s="254" t="s">
        <v>1636</v>
      </c>
      <c r="AE172" s="264"/>
      <c r="AF172" s="264"/>
      <c r="AG172" s="265"/>
      <c r="AH172" s="264"/>
      <c r="AI172" s="264"/>
    </row>
    <row r="173" spans="1:35" ht="15.75" thickBot="1" x14ac:dyDescent="0.3">
      <c r="A173" s="268"/>
      <c r="B173" s="268"/>
      <c r="C173" s="268"/>
      <c r="D173" s="268"/>
      <c r="E173" s="268"/>
      <c r="F173" s="268"/>
      <c r="G173" s="268"/>
      <c r="H173" s="268"/>
      <c r="I173" s="268"/>
      <c r="J173" s="268"/>
      <c r="K173" s="268"/>
      <c r="L173" s="268"/>
      <c r="M173" s="268"/>
      <c r="N173" s="268"/>
      <c r="O173" s="269"/>
      <c r="P173" s="268"/>
      <c r="Q173" s="268"/>
      <c r="R173" s="268"/>
      <c r="S173" s="268"/>
      <c r="T173" s="268"/>
      <c r="U173" s="268"/>
      <c r="V173" s="268"/>
      <c r="W173" s="268"/>
      <c r="X173" s="268"/>
      <c r="Y173" s="254" t="s">
        <v>839</v>
      </c>
      <c r="Z173" s="254" t="s">
        <v>1021</v>
      </c>
      <c r="AA173" s="254" t="s">
        <v>839</v>
      </c>
      <c r="AB173" s="254" t="s">
        <v>901</v>
      </c>
      <c r="AC173" s="254" t="s">
        <v>839</v>
      </c>
      <c r="AD173" s="254" t="s">
        <v>1023</v>
      </c>
      <c r="AE173" s="268"/>
      <c r="AF173" s="268"/>
      <c r="AG173" s="269"/>
      <c r="AH173" s="268"/>
      <c r="AI173" s="268"/>
    </row>
    <row r="174" spans="1:35" ht="127.5" x14ac:dyDescent="0.25">
      <c r="A174" s="257" t="s">
        <v>1594</v>
      </c>
      <c r="B174" s="257">
        <v>26</v>
      </c>
      <c r="C174" s="257">
        <v>1</v>
      </c>
      <c r="D174" s="257" t="s">
        <v>1299</v>
      </c>
      <c r="E174" s="257" t="s">
        <v>1133</v>
      </c>
      <c r="F174" s="257" t="s">
        <v>1136</v>
      </c>
      <c r="G174" s="257" t="s">
        <v>1637</v>
      </c>
      <c r="H174" s="257" t="s">
        <v>1596</v>
      </c>
      <c r="I174" s="257" t="s">
        <v>1302</v>
      </c>
      <c r="J174" s="257" t="s">
        <v>1638</v>
      </c>
      <c r="K174" s="257" t="s">
        <v>1639</v>
      </c>
      <c r="L174" s="257" t="s">
        <v>1341</v>
      </c>
      <c r="M174" s="257" t="s">
        <v>1315</v>
      </c>
      <c r="N174" s="257" t="s">
        <v>1414</v>
      </c>
      <c r="O174" s="262" t="s">
        <v>1306</v>
      </c>
      <c r="P174" s="257" t="s">
        <v>1308</v>
      </c>
      <c r="Q174" s="257" t="s">
        <v>1640</v>
      </c>
      <c r="R174" s="284" t="s">
        <v>1328</v>
      </c>
      <c r="S174" s="285" t="s">
        <v>1311</v>
      </c>
      <c r="T174" s="285" t="s">
        <v>1312</v>
      </c>
      <c r="U174" s="285" t="s">
        <v>1313</v>
      </c>
      <c r="V174" s="286" t="s">
        <v>1314</v>
      </c>
      <c r="W174" s="257">
        <v>36</v>
      </c>
      <c r="X174" s="257">
        <v>40</v>
      </c>
      <c r="Y174" s="254" t="s">
        <v>828</v>
      </c>
      <c r="Z174" s="261">
        <v>45406</v>
      </c>
      <c r="AA174" s="254" t="s">
        <v>828</v>
      </c>
      <c r="AB174" s="261">
        <v>45411</v>
      </c>
      <c r="AC174" s="254" t="s">
        <v>828</v>
      </c>
      <c r="AD174" s="261">
        <v>45414</v>
      </c>
      <c r="AE174" s="257" t="s">
        <v>1356</v>
      </c>
      <c r="AF174" s="257" t="s">
        <v>1414</v>
      </c>
      <c r="AG174" s="262" t="s">
        <v>1306</v>
      </c>
      <c r="AH174" s="257" t="s">
        <v>1308</v>
      </c>
      <c r="AI174" s="263" t="s">
        <v>1641</v>
      </c>
    </row>
    <row r="175" spans="1:35" ht="409.5" x14ac:dyDescent="0.25">
      <c r="A175" s="264"/>
      <c r="B175" s="264"/>
      <c r="C175" s="264"/>
      <c r="D175" s="264"/>
      <c r="E175" s="264"/>
      <c r="F175" s="264"/>
      <c r="G175" s="264"/>
      <c r="H175" s="264"/>
      <c r="I175" s="264"/>
      <c r="J175" s="264"/>
      <c r="K175" s="264"/>
      <c r="L175" s="264"/>
      <c r="M175" s="264"/>
      <c r="N175" s="264"/>
      <c r="O175" s="266"/>
      <c r="P175" s="264"/>
      <c r="Q175" s="264"/>
      <c r="R175" s="259"/>
      <c r="S175" s="254"/>
      <c r="T175" s="254"/>
      <c r="U175" s="254"/>
      <c r="V175" s="260"/>
      <c r="W175" s="264"/>
      <c r="X175" s="264"/>
      <c r="Y175" s="254" t="s">
        <v>836</v>
      </c>
      <c r="Z175" s="254" t="s">
        <v>1642</v>
      </c>
      <c r="AA175" s="254" t="s">
        <v>836</v>
      </c>
      <c r="AB175" s="254" t="s">
        <v>1643</v>
      </c>
      <c r="AC175" s="254" t="s">
        <v>836</v>
      </c>
      <c r="AD175" s="254" t="s">
        <v>1644</v>
      </c>
      <c r="AE175" s="264"/>
      <c r="AF175" s="264"/>
      <c r="AG175" s="266"/>
      <c r="AH175" s="264"/>
      <c r="AI175" s="267"/>
    </row>
    <row r="176" spans="1:35" ht="15.75" thickBot="1" x14ac:dyDescent="0.3">
      <c r="A176" s="264"/>
      <c r="B176" s="264"/>
      <c r="C176" s="264"/>
      <c r="D176" s="264"/>
      <c r="E176" s="264"/>
      <c r="F176" s="264"/>
      <c r="G176" s="264"/>
      <c r="H176" s="264"/>
      <c r="I176" s="264"/>
      <c r="J176" s="264"/>
      <c r="K176" s="264"/>
      <c r="L176" s="264"/>
      <c r="M176" s="264"/>
      <c r="N176" s="264"/>
      <c r="O176" s="266"/>
      <c r="P176" s="264"/>
      <c r="Q176" s="268"/>
      <c r="R176" s="280"/>
      <c r="S176" s="281"/>
      <c r="T176" s="281"/>
      <c r="U176" s="281"/>
      <c r="V176" s="282"/>
      <c r="W176" s="268"/>
      <c r="X176" s="268"/>
      <c r="Y176" s="254" t="s">
        <v>839</v>
      </c>
      <c r="Z176" s="254" t="s">
        <v>1149</v>
      </c>
      <c r="AA176" s="254" t="s">
        <v>839</v>
      </c>
      <c r="AB176" s="254" t="s">
        <v>1093</v>
      </c>
      <c r="AC176" s="254" t="s">
        <v>839</v>
      </c>
      <c r="AD176" s="254" t="s">
        <v>1023</v>
      </c>
      <c r="AE176" s="264"/>
      <c r="AF176" s="264"/>
      <c r="AG176" s="266"/>
      <c r="AH176" s="264"/>
      <c r="AI176" s="264"/>
    </row>
    <row r="177" spans="1:35" ht="98.25" customHeight="1" x14ac:dyDescent="0.25">
      <c r="A177" s="264"/>
      <c r="B177" s="264"/>
      <c r="C177" s="264"/>
      <c r="D177" s="264"/>
      <c r="E177" s="264"/>
      <c r="F177" s="264"/>
      <c r="G177" s="264"/>
      <c r="H177" s="264"/>
      <c r="I177" s="264"/>
      <c r="J177" s="264"/>
      <c r="K177" s="264"/>
      <c r="L177" s="264"/>
      <c r="M177" s="264"/>
      <c r="N177" s="264"/>
      <c r="O177" s="266"/>
      <c r="P177" s="264"/>
      <c r="Q177" s="257" t="s">
        <v>1645</v>
      </c>
      <c r="R177" s="257" t="s">
        <v>1328</v>
      </c>
      <c r="S177" s="257" t="s">
        <v>1311</v>
      </c>
      <c r="T177" s="257" t="s">
        <v>1312</v>
      </c>
      <c r="U177" s="257" t="s">
        <v>1313</v>
      </c>
      <c r="V177" s="257" t="s">
        <v>1314</v>
      </c>
      <c r="W177" s="257">
        <v>21.6</v>
      </c>
      <c r="X177" s="257">
        <v>40</v>
      </c>
      <c r="Y177" s="254" t="s">
        <v>828</v>
      </c>
      <c r="Z177" s="261">
        <v>45406</v>
      </c>
      <c r="AA177" s="254" t="s">
        <v>828</v>
      </c>
      <c r="AB177" s="261">
        <v>45411</v>
      </c>
      <c r="AC177" s="254" t="s">
        <v>828</v>
      </c>
      <c r="AD177" s="261">
        <v>45414</v>
      </c>
      <c r="AE177" s="264"/>
      <c r="AF177" s="264"/>
      <c r="AG177" s="266"/>
      <c r="AH177" s="264"/>
      <c r="AI177" s="279" t="s">
        <v>1646</v>
      </c>
    </row>
    <row r="178" spans="1:35" ht="140.25" x14ac:dyDescent="0.25">
      <c r="A178" s="264"/>
      <c r="B178" s="264"/>
      <c r="C178" s="264"/>
      <c r="D178" s="264"/>
      <c r="E178" s="264"/>
      <c r="F178" s="264"/>
      <c r="G178" s="264"/>
      <c r="H178" s="264"/>
      <c r="I178" s="264"/>
      <c r="J178" s="264"/>
      <c r="K178" s="264"/>
      <c r="L178" s="264"/>
      <c r="M178" s="264"/>
      <c r="N178" s="264"/>
      <c r="O178" s="266"/>
      <c r="P178" s="264"/>
      <c r="Q178" s="264"/>
      <c r="R178" s="264"/>
      <c r="S178" s="264"/>
      <c r="T178" s="264"/>
      <c r="U178" s="264"/>
      <c r="V178" s="264"/>
      <c r="W178" s="264"/>
      <c r="X178" s="264"/>
      <c r="Y178" s="254" t="s">
        <v>836</v>
      </c>
      <c r="Z178" s="254" t="s">
        <v>1647</v>
      </c>
      <c r="AA178" s="254" t="s">
        <v>836</v>
      </c>
      <c r="AB178" s="254" t="s">
        <v>1648</v>
      </c>
      <c r="AC178" s="254" t="s">
        <v>836</v>
      </c>
      <c r="AD178" s="254" t="s">
        <v>1649</v>
      </c>
      <c r="AE178" s="264"/>
      <c r="AF178" s="264"/>
      <c r="AG178" s="266"/>
      <c r="AH178" s="264"/>
      <c r="AI178" s="264"/>
    </row>
    <row r="179" spans="1:35" ht="15.75" thickBot="1" x14ac:dyDescent="0.3">
      <c r="A179" s="268"/>
      <c r="B179" s="268"/>
      <c r="C179" s="268"/>
      <c r="D179" s="268"/>
      <c r="E179" s="268"/>
      <c r="F179" s="268"/>
      <c r="G179" s="268"/>
      <c r="H179" s="268"/>
      <c r="I179" s="268"/>
      <c r="J179" s="268"/>
      <c r="K179" s="268"/>
      <c r="L179" s="268"/>
      <c r="M179" s="268"/>
      <c r="N179" s="268"/>
      <c r="O179" s="272"/>
      <c r="P179" s="268"/>
      <c r="Q179" s="268"/>
      <c r="R179" s="268"/>
      <c r="S179" s="268"/>
      <c r="T179" s="268"/>
      <c r="U179" s="268"/>
      <c r="V179" s="268"/>
      <c r="W179" s="268"/>
      <c r="X179" s="268"/>
      <c r="Y179" s="254" t="s">
        <v>839</v>
      </c>
      <c r="Z179" s="254" t="s">
        <v>1149</v>
      </c>
      <c r="AA179" s="254" t="s">
        <v>839</v>
      </c>
      <c r="AB179" s="254" t="s">
        <v>1093</v>
      </c>
      <c r="AC179" s="254" t="s">
        <v>839</v>
      </c>
      <c r="AD179" s="254" t="s">
        <v>1023</v>
      </c>
      <c r="AE179" s="268"/>
      <c r="AF179" s="268"/>
      <c r="AG179" s="272"/>
      <c r="AH179" s="268"/>
      <c r="AI179" s="268"/>
    </row>
    <row r="180" spans="1:35" ht="127.5" x14ac:dyDescent="0.25">
      <c r="A180" s="257" t="s">
        <v>1594</v>
      </c>
      <c r="B180" s="257">
        <v>27</v>
      </c>
      <c r="C180" s="257">
        <v>1</v>
      </c>
      <c r="D180" s="257" t="s">
        <v>1299</v>
      </c>
      <c r="E180" s="257" t="s">
        <v>1133</v>
      </c>
      <c r="F180" s="257" t="s">
        <v>1136</v>
      </c>
      <c r="G180" s="257" t="s">
        <v>1650</v>
      </c>
      <c r="H180" s="257" t="s">
        <v>1596</v>
      </c>
      <c r="I180" s="257" t="s">
        <v>1302</v>
      </c>
      <c r="J180" s="257" t="s">
        <v>1651</v>
      </c>
      <c r="K180" s="257" t="s">
        <v>1652</v>
      </c>
      <c r="L180" s="257" t="s">
        <v>1305</v>
      </c>
      <c r="M180" s="257" t="s">
        <v>1315</v>
      </c>
      <c r="N180" s="257" t="s">
        <v>1398</v>
      </c>
      <c r="O180" s="262" t="s">
        <v>1306</v>
      </c>
      <c r="P180" s="257" t="s">
        <v>1308</v>
      </c>
      <c r="Q180" s="257" t="s">
        <v>1653</v>
      </c>
      <c r="R180" s="284" t="s">
        <v>1328</v>
      </c>
      <c r="S180" s="285" t="s">
        <v>1311</v>
      </c>
      <c r="T180" s="285" t="s">
        <v>1312</v>
      </c>
      <c r="U180" s="285" t="s">
        <v>1313</v>
      </c>
      <c r="V180" s="286" t="s">
        <v>1314</v>
      </c>
      <c r="W180" s="257">
        <v>36</v>
      </c>
      <c r="X180" s="257">
        <v>20</v>
      </c>
      <c r="Y180" s="254" t="s">
        <v>828</v>
      </c>
      <c r="Z180" s="261">
        <v>45406</v>
      </c>
      <c r="AA180" s="254" t="s">
        <v>828</v>
      </c>
      <c r="AB180" s="261">
        <v>45411</v>
      </c>
      <c r="AC180" s="254" t="s">
        <v>828</v>
      </c>
      <c r="AD180" s="261">
        <v>45414</v>
      </c>
      <c r="AE180" s="257" t="s">
        <v>1356</v>
      </c>
      <c r="AF180" s="257" t="s">
        <v>1398</v>
      </c>
      <c r="AG180" s="277" t="s">
        <v>1399</v>
      </c>
      <c r="AH180" s="257" t="s">
        <v>1400</v>
      </c>
      <c r="AI180" s="263" t="s">
        <v>1654</v>
      </c>
    </row>
    <row r="181" spans="1:35" ht="165.75" x14ac:dyDescent="0.25">
      <c r="A181" s="264"/>
      <c r="B181" s="264"/>
      <c r="C181" s="264"/>
      <c r="D181" s="264"/>
      <c r="E181" s="264"/>
      <c r="F181" s="264"/>
      <c r="G181" s="264"/>
      <c r="H181" s="264"/>
      <c r="I181" s="264"/>
      <c r="J181" s="264"/>
      <c r="K181" s="264"/>
      <c r="L181" s="264"/>
      <c r="M181" s="264"/>
      <c r="N181" s="264"/>
      <c r="O181" s="266"/>
      <c r="P181" s="264"/>
      <c r="Q181" s="264"/>
      <c r="R181" s="259"/>
      <c r="S181" s="254"/>
      <c r="T181" s="254"/>
      <c r="U181" s="254"/>
      <c r="V181" s="260"/>
      <c r="W181" s="264"/>
      <c r="X181" s="264"/>
      <c r="Y181" s="254" t="s">
        <v>836</v>
      </c>
      <c r="Z181" s="254" t="s">
        <v>1655</v>
      </c>
      <c r="AA181" s="254" t="s">
        <v>836</v>
      </c>
      <c r="AB181" s="254" t="s">
        <v>1656</v>
      </c>
      <c r="AC181" s="254" t="s">
        <v>836</v>
      </c>
      <c r="AD181" s="254" t="s">
        <v>1657</v>
      </c>
      <c r="AE181" s="264"/>
      <c r="AF181" s="264"/>
      <c r="AG181" s="278"/>
      <c r="AH181" s="264"/>
      <c r="AI181" s="267"/>
    </row>
    <row r="182" spans="1:35" x14ac:dyDescent="0.25">
      <c r="A182" s="264"/>
      <c r="B182" s="264"/>
      <c r="C182" s="264"/>
      <c r="D182" s="264"/>
      <c r="E182" s="264"/>
      <c r="F182" s="264"/>
      <c r="G182" s="264"/>
      <c r="H182" s="264"/>
      <c r="I182" s="264"/>
      <c r="J182" s="264"/>
      <c r="K182" s="264"/>
      <c r="L182" s="264"/>
      <c r="M182" s="264"/>
      <c r="N182" s="264"/>
      <c r="O182" s="266"/>
      <c r="P182" s="264"/>
      <c r="Q182" s="264"/>
      <c r="R182" s="259"/>
      <c r="S182" s="254"/>
      <c r="T182" s="254"/>
      <c r="U182" s="254"/>
      <c r="V182" s="260"/>
      <c r="W182" s="264"/>
      <c r="X182" s="264"/>
      <c r="Y182" s="254" t="s">
        <v>839</v>
      </c>
      <c r="Z182" s="254" t="s">
        <v>1149</v>
      </c>
      <c r="AA182" s="254" t="s">
        <v>839</v>
      </c>
      <c r="AB182" s="254" t="s">
        <v>1093</v>
      </c>
      <c r="AC182" s="254" t="s">
        <v>839</v>
      </c>
      <c r="AD182" s="254" t="s">
        <v>1023</v>
      </c>
      <c r="AE182" s="264"/>
      <c r="AF182" s="264"/>
      <c r="AG182" s="278"/>
      <c r="AH182" s="264"/>
      <c r="AI182" s="264"/>
    </row>
    <row r="183" spans="1:35" ht="15.75" thickBot="1" x14ac:dyDescent="0.3">
      <c r="A183" s="268"/>
      <c r="B183" s="268"/>
      <c r="C183" s="268"/>
      <c r="D183" s="268"/>
      <c r="E183" s="268"/>
      <c r="F183" s="268"/>
      <c r="G183" s="268"/>
      <c r="H183" s="268"/>
      <c r="I183" s="268"/>
      <c r="J183" s="268"/>
      <c r="K183" s="268"/>
      <c r="L183" s="268"/>
      <c r="M183" s="268"/>
      <c r="N183" s="268"/>
      <c r="O183" s="272"/>
      <c r="P183" s="268"/>
      <c r="Q183" s="268"/>
      <c r="R183" s="259"/>
      <c r="S183" s="254"/>
      <c r="T183" s="254"/>
      <c r="U183" s="254"/>
      <c r="V183" s="260"/>
      <c r="W183" s="268"/>
      <c r="X183" s="268"/>
      <c r="Y183" s="270"/>
      <c r="AD183" s="271"/>
      <c r="AE183" s="268"/>
      <c r="AF183" s="268"/>
      <c r="AG183" s="283"/>
      <c r="AH183" s="268"/>
      <c r="AI183" s="273" t="s">
        <v>1658</v>
      </c>
    </row>
    <row r="184" spans="1:35" ht="127.5" x14ac:dyDescent="0.25">
      <c r="A184" s="257" t="s">
        <v>1659</v>
      </c>
      <c r="B184" s="257">
        <v>15</v>
      </c>
      <c r="C184" s="257">
        <v>1</v>
      </c>
      <c r="D184" s="257" t="s">
        <v>1299</v>
      </c>
      <c r="E184" s="257" t="s">
        <v>975</v>
      </c>
      <c r="F184" s="257" t="s">
        <v>978</v>
      </c>
      <c r="G184" s="257" t="s">
        <v>1660</v>
      </c>
      <c r="H184" s="257" t="s">
        <v>1661</v>
      </c>
      <c r="I184" s="257" t="s">
        <v>1302</v>
      </c>
      <c r="J184" s="257" t="s">
        <v>1662</v>
      </c>
      <c r="K184" s="257" t="s">
        <v>1663</v>
      </c>
      <c r="L184" s="257" t="s">
        <v>1341</v>
      </c>
      <c r="M184" s="257" t="s">
        <v>1402</v>
      </c>
      <c r="N184" s="257" t="s">
        <v>1398</v>
      </c>
      <c r="O184" s="277" t="s">
        <v>1399</v>
      </c>
      <c r="P184" s="257" t="s">
        <v>1400</v>
      </c>
      <c r="Q184" s="257" t="s">
        <v>1664</v>
      </c>
      <c r="R184" s="259" t="s">
        <v>1328</v>
      </c>
      <c r="S184" s="254" t="s">
        <v>1311</v>
      </c>
      <c r="T184" s="254" t="s">
        <v>1312</v>
      </c>
      <c r="U184" s="254" t="s">
        <v>1313</v>
      </c>
      <c r="V184" s="260" t="s">
        <v>1314</v>
      </c>
      <c r="W184" s="257">
        <v>12</v>
      </c>
      <c r="X184" s="257">
        <v>20</v>
      </c>
      <c r="Y184" s="254" t="s">
        <v>828</v>
      </c>
      <c r="Z184" s="261">
        <v>45403</v>
      </c>
      <c r="AA184" s="254" t="s">
        <v>828</v>
      </c>
      <c r="AB184" s="261">
        <v>45411</v>
      </c>
      <c r="AC184" s="254" t="s">
        <v>828</v>
      </c>
      <c r="AD184" s="261">
        <v>45415</v>
      </c>
      <c r="AE184" s="257" t="s">
        <v>1402</v>
      </c>
      <c r="AF184" s="257" t="s">
        <v>1398</v>
      </c>
      <c r="AG184" s="277" t="s">
        <v>1399</v>
      </c>
      <c r="AH184" s="257" t="s">
        <v>1400</v>
      </c>
      <c r="AI184" s="263" t="s">
        <v>1665</v>
      </c>
    </row>
    <row r="185" spans="1:35" ht="204" x14ac:dyDescent="0.25">
      <c r="A185" s="264"/>
      <c r="B185" s="264"/>
      <c r="C185" s="264"/>
      <c r="D185" s="264"/>
      <c r="E185" s="264"/>
      <c r="F185" s="264"/>
      <c r="G185" s="264"/>
      <c r="H185" s="264"/>
      <c r="I185" s="264"/>
      <c r="J185" s="264"/>
      <c r="K185" s="264"/>
      <c r="L185" s="264"/>
      <c r="M185" s="264"/>
      <c r="N185" s="264"/>
      <c r="O185" s="278"/>
      <c r="P185" s="264"/>
      <c r="Q185" s="264"/>
      <c r="R185" s="259"/>
      <c r="S185" s="254"/>
      <c r="T185" s="254"/>
      <c r="U185" s="254"/>
      <c r="V185" s="260"/>
      <c r="W185" s="264"/>
      <c r="X185" s="264"/>
      <c r="Y185" s="254" t="s">
        <v>836</v>
      </c>
      <c r="Z185" s="254" t="s">
        <v>1666</v>
      </c>
      <c r="AA185" s="254" t="s">
        <v>836</v>
      </c>
      <c r="AB185" s="254" t="s">
        <v>1667</v>
      </c>
      <c r="AC185" s="254" t="s">
        <v>836</v>
      </c>
      <c r="AD185" s="254" t="s">
        <v>1668</v>
      </c>
      <c r="AE185" s="264"/>
      <c r="AF185" s="264"/>
      <c r="AG185" s="278"/>
      <c r="AH185" s="264"/>
      <c r="AI185" s="279"/>
    </row>
    <row r="186" spans="1:35" ht="15.75" thickBot="1" x14ac:dyDescent="0.3">
      <c r="A186" s="268"/>
      <c r="B186" s="268"/>
      <c r="C186" s="268"/>
      <c r="D186" s="268"/>
      <c r="E186" s="268"/>
      <c r="F186" s="268"/>
      <c r="G186" s="268"/>
      <c r="H186" s="268"/>
      <c r="I186" s="268"/>
      <c r="J186" s="268"/>
      <c r="K186" s="268"/>
      <c r="L186" s="268"/>
      <c r="M186" s="268"/>
      <c r="N186" s="268"/>
      <c r="O186" s="283"/>
      <c r="P186" s="268"/>
      <c r="Q186" s="268"/>
      <c r="R186" s="259"/>
      <c r="S186" s="254"/>
      <c r="T186" s="254"/>
      <c r="U186" s="254"/>
      <c r="V186" s="260"/>
      <c r="W186" s="268"/>
      <c r="X186" s="268"/>
      <c r="Y186" s="254" t="s">
        <v>839</v>
      </c>
      <c r="Z186" s="254" t="s">
        <v>992</v>
      </c>
      <c r="AA186" s="254" t="s">
        <v>839</v>
      </c>
      <c r="AB186" s="254" t="s">
        <v>901</v>
      </c>
      <c r="AC186" s="254" t="s">
        <v>839</v>
      </c>
      <c r="AD186" s="254" t="s">
        <v>840</v>
      </c>
      <c r="AE186" s="268"/>
      <c r="AF186" s="268"/>
      <c r="AG186" s="283"/>
      <c r="AH186" s="268"/>
      <c r="AI186" s="273"/>
    </row>
    <row r="187" spans="1:35" ht="127.5" x14ac:dyDescent="0.25">
      <c r="A187" s="257" t="s">
        <v>1659</v>
      </c>
      <c r="B187" s="257">
        <v>16</v>
      </c>
      <c r="C187" s="257">
        <v>1</v>
      </c>
      <c r="D187" s="257" t="s">
        <v>1299</v>
      </c>
      <c r="E187" s="257" t="s">
        <v>975</v>
      </c>
      <c r="F187" s="257" t="s">
        <v>978</v>
      </c>
      <c r="G187" s="257" t="s">
        <v>1669</v>
      </c>
      <c r="H187" s="257" t="s">
        <v>1661</v>
      </c>
      <c r="I187" s="257" t="s">
        <v>1411</v>
      </c>
      <c r="J187" s="257" t="s">
        <v>1670</v>
      </c>
      <c r="K187" s="257" t="s">
        <v>1671</v>
      </c>
      <c r="L187" s="257" t="s">
        <v>1341</v>
      </c>
      <c r="M187" s="257" t="s">
        <v>1315</v>
      </c>
      <c r="N187" s="257" t="s">
        <v>1414</v>
      </c>
      <c r="O187" s="262" t="s">
        <v>1306</v>
      </c>
      <c r="P187" s="257" t="s">
        <v>1308</v>
      </c>
      <c r="Q187" s="257" t="s">
        <v>1672</v>
      </c>
      <c r="R187" s="259" t="s">
        <v>1328</v>
      </c>
      <c r="S187" s="254" t="s">
        <v>1311</v>
      </c>
      <c r="T187" s="254" t="s">
        <v>1312</v>
      </c>
      <c r="U187" s="254" t="s">
        <v>1313</v>
      </c>
      <c r="V187" s="260" t="s">
        <v>1314</v>
      </c>
      <c r="W187" s="257">
        <v>36</v>
      </c>
      <c r="X187" s="257">
        <v>40</v>
      </c>
      <c r="Y187" s="254" t="s">
        <v>828</v>
      </c>
      <c r="Z187" s="261">
        <v>45406</v>
      </c>
      <c r="AA187" s="254" t="s">
        <v>828</v>
      </c>
      <c r="AB187" s="261">
        <v>45411</v>
      </c>
      <c r="AC187" s="254" t="s">
        <v>828</v>
      </c>
      <c r="AD187" s="261">
        <v>45415</v>
      </c>
      <c r="AE187" s="257" t="s">
        <v>1356</v>
      </c>
      <c r="AF187" s="257" t="s">
        <v>1414</v>
      </c>
      <c r="AG187" s="262" t="s">
        <v>1306</v>
      </c>
      <c r="AH187" s="257" t="s">
        <v>1308</v>
      </c>
      <c r="AI187" s="263" t="s">
        <v>1673</v>
      </c>
    </row>
    <row r="188" spans="1:35" ht="409.5" x14ac:dyDescent="0.25">
      <c r="A188" s="264"/>
      <c r="B188" s="264"/>
      <c r="C188" s="264"/>
      <c r="D188" s="264"/>
      <c r="E188" s="264"/>
      <c r="F188" s="264"/>
      <c r="G188" s="264"/>
      <c r="H188" s="264"/>
      <c r="I188" s="264"/>
      <c r="J188" s="264"/>
      <c r="K188" s="264"/>
      <c r="L188" s="264"/>
      <c r="M188" s="264"/>
      <c r="N188" s="264"/>
      <c r="O188" s="266"/>
      <c r="P188" s="264"/>
      <c r="Q188" s="264"/>
      <c r="R188" s="259"/>
      <c r="S188" s="254"/>
      <c r="T188" s="254"/>
      <c r="U188" s="254"/>
      <c r="V188" s="260"/>
      <c r="W188" s="264"/>
      <c r="X188" s="264"/>
      <c r="Y188" s="254" t="s">
        <v>836</v>
      </c>
      <c r="Z188" s="254" t="s">
        <v>1674</v>
      </c>
      <c r="AA188" s="254" t="s">
        <v>836</v>
      </c>
      <c r="AB188" s="254" t="s">
        <v>1675</v>
      </c>
      <c r="AC188" s="254" t="s">
        <v>836</v>
      </c>
      <c r="AD188" s="254" t="s">
        <v>1676</v>
      </c>
      <c r="AE188" s="264"/>
      <c r="AF188" s="264"/>
      <c r="AG188" s="266"/>
      <c r="AH188" s="264"/>
      <c r="AI188" s="267"/>
    </row>
    <row r="189" spans="1:35" x14ac:dyDescent="0.25">
      <c r="A189" s="264"/>
      <c r="B189" s="264"/>
      <c r="C189" s="264"/>
      <c r="D189" s="264"/>
      <c r="E189" s="264"/>
      <c r="F189" s="264"/>
      <c r="G189" s="264"/>
      <c r="H189" s="264"/>
      <c r="I189" s="264"/>
      <c r="J189" s="264"/>
      <c r="K189" s="264"/>
      <c r="L189" s="264"/>
      <c r="M189" s="264"/>
      <c r="N189" s="264"/>
      <c r="O189" s="266"/>
      <c r="P189" s="264"/>
      <c r="Q189" s="264"/>
      <c r="R189" s="259"/>
      <c r="S189" s="254"/>
      <c r="T189" s="254"/>
      <c r="U189" s="254"/>
      <c r="V189" s="260"/>
      <c r="W189" s="264"/>
      <c r="X189" s="264"/>
      <c r="Y189" s="254" t="s">
        <v>839</v>
      </c>
      <c r="Z189" s="254" t="s">
        <v>992</v>
      </c>
      <c r="AA189" s="254" t="s">
        <v>839</v>
      </c>
      <c r="AB189" s="254" t="s">
        <v>901</v>
      </c>
      <c r="AC189" s="254" t="s">
        <v>839</v>
      </c>
      <c r="AD189" s="254" t="s">
        <v>840</v>
      </c>
      <c r="AE189" s="264"/>
      <c r="AF189" s="264"/>
      <c r="AG189" s="266"/>
      <c r="AH189" s="264"/>
      <c r="AI189" s="264"/>
    </row>
    <row r="190" spans="1:35" ht="15.75" thickBot="1" x14ac:dyDescent="0.3">
      <c r="A190" s="268"/>
      <c r="B190" s="268"/>
      <c r="C190" s="268"/>
      <c r="D190" s="268"/>
      <c r="E190" s="268"/>
      <c r="F190" s="268"/>
      <c r="G190" s="268"/>
      <c r="H190" s="268"/>
      <c r="I190" s="268"/>
      <c r="J190" s="268"/>
      <c r="K190" s="268"/>
      <c r="L190" s="268"/>
      <c r="M190" s="268"/>
      <c r="N190" s="268"/>
      <c r="O190" s="272"/>
      <c r="P190" s="268"/>
      <c r="Q190" s="268"/>
      <c r="R190" s="259"/>
      <c r="S190" s="254"/>
      <c r="T190" s="254"/>
      <c r="U190" s="254"/>
      <c r="V190" s="260"/>
      <c r="W190" s="268"/>
      <c r="X190" s="268"/>
      <c r="Y190" s="270"/>
      <c r="AD190" s="271"/>
      <c r="AE190" s="268"/>
      <c r="AF190" s="268"/>
      <c r="AG190" s="272"/>
      <c r="AH190" s="268"/>
      <c r="AI190" s="273" t="s">
        <v>1677</v>
      </c>
    </row>
    <row r="191" spans="1:35" ht="127.5" x14ac:dyDescent="0.25">
      <c r="A191" s="257" t="s">
        <v>1659</v>
      </c>
      <c r="B191" s="257">
        <v>17</v>
      </c>
      <c r="C191" s="257">
        <v>1</v>
      </c>
      <c r="D191" s="257" t="s">
        <v>1299</v>
      </c>
      <c r="E191" s="257" t="s">
        <v>975</v>
      </c>
      <c r="F191" s="257" t="s">
        <v>978</v>
      </c>
      <c r="G191" s="257" t="s">
        <v>1678</v>
      </c>
      <c r="H191" s="257" t="s">
        <v>1661</v>
      </c>
      <c r="I191" s="257" t="s">
        <v>1411</v>
      </c>
      <c r="J191" s="257" t="s">
        <v>1679</v>
      </c>
      <c r="K191" s="257" t="s">
        <v>1680</v>
      </c>
      <c r="L191" s="257" t="s">
        <v>1355</v>
      </c>
      <c r="M191" s="257" t="s">
        <v>1402</v>
      </c>
      <c r="N191" s="257" t="s">
        <v>1414</v>
      </c>
      <c r="O191" s="277" t="s">
        <v>1399</v>
      </c>
      <c r="P191" s="257" t="s">
        <v>1400</v>
      </c>
      <c r="Q191" s="257" t="s">
        <v>1681</v>
      </c>
      <c r="R191" s="259" t="s">
        <v>1310</v>
      </c>
      <c r="S191" s="254" t="s">
        <v>1311</v>
      </c>
      <c r="T191" s="254" t="s">
        <v>1312</v>
      </c>
      <c r="U191" s="254" t="s">
        <v>1313</v>
      </c>
      <c r="V191" s="260" t="s">
        <v>1314</v>
      </c>
      <c r="W191" s="257">
        <v>14</v>
      </c>
      <c r="X191" s="257">
        <v>40</v>
      </c>
      <c r="Y191" s="254" t="s">
        <v>828</v>
      </c>
      <c r="Z191" s="261">
        <v>45406</v>
      </c>
      <c r="AA191" s="254" t="s">
        <v>828</v>
      </c>
      <c r="AB191" s="261">
        <v>45411</v>
      </c>
      <c r="AC191" s="254" t="s">
        <v>828</v>
      </c>
      <c r="AD191" s="261">
        <v>45415</v>
      </c>
      <c r="AE191" s="257" t="s">
        <v>1402</v>
      </c>
      <c r="AF191" s="257" t="s">
        <v>1414</v>
      </c>
      <c r="AG191" s="277" t="s">
        <v>1399</v>
      </c>
      <c r="AH191" s="257" t="s">
        <v>1400</v>
      </c>
      <c r="AI191" s="263" t="s">
        <v>1682</v>
      </c>
    </row>
    <row r="192" spans="1:35" ht="409.5" x14ac:dyDescent="0.25">
      <c r="A192" s="264"/>
      <c r="B192" s="264"/>
      <c r="C192" s="264"/>
      <c r="D192" s="264"/>
      <c r="E192" s="264"/>
      <c r="F192" s="264"/>
      <c r="G192" s="264"/>
      <c r="H192" s="264"/>
      <c r="I192" s="264"/>
      <c r="J192" s="264"/>
      <c r="K192" s="264"/>
      <c r="L192" s="264"/>
      <c r="M192" s="264"/>
      <c r="N192" s="264"/>
      <c r="O192" s="278"/>
      <c r="P192" s="264"/>
      <c r="Q192" s="264"/>
      <c r="R192" s="259"/>
      <c r="S192" s="254"/>
      <c r="T192" s="254"/>
      <c r="U192" s="254"/>
      <c r="V192" s="260"/>
      <c r="W192" s="264"/>
      <c r="X192" s="264"/>
      <c r="Y192" s="254" t="s">
        <v>836</v>
      </c>
      <c r="Z192" s="254" t="s">
        <v>1683</v>
      </c>
      <c r="AA192" s="254" t="s">
        <v>836</v>
      </c>
      <c r="AB192" s="254" t="s">
        <v>1684</v>
      </c>
      <c r="AC192" s="254" t="s">
        <v>836</v>
      </c>
      <c r="AD192" s="254" t="s">
        <v>1685</v>
      </c>
      <c r="AE192" s="264"/>
      <c r="AF192" s="264"/>
      <c r="AG192" s="278"/>
      <c r="AH192" s="264"/>
      <c r="AI192" s="279"/>
    </row>
    <row r="193" spans="1:35" ht="15.75" thickBot="1" x14ac:dyDescent="0.3">
      <c r="A193" s="264"/>
      <c r="B193" s="264"/>
      <c r="C193" s="264"/>
      <c r="D193" s="264"/>
      <c r="E193" s="264"/>
      <c r="F193" s="264"/>
      <c r="G193" s="264"/>
      <c r="H193" s="264"/>
      <c r="I193" s="264"/>
      <c r="J193" s="264"/>
      <c r="K193" s="264"/>
      <c r="L193" s="264"/>
      <c r="M193" s="264"/>
      <c r="N193" s="264"/>
      <c r="O193" s="278"/>
      <c r="P193" s="264"/>
      <c r="Q193" s="268"/>
      <c r="R193" s="280"/>
      <c r="S193" s="281"/>
      <c r="T193" s="281"/>
      <c r="U193" s="281"/>
      <c r="V193" s="282"/>
      <c r="W193" s="268"/>
      <c r="X193" s="268"/>
      <c r="Y193" s="254" t="s">
        <v>839</v>
      </c>
      <c r="Z193" s="254" t="s">
        <v>992</v>
      </c>
      <c r="AA193" s="254" t="s">
        <v>839</v>
      </c>
      <c r="AB193" s="254" t="s">
        <v>901</v>
      </c>
      <c r="AC193" s="254" t="s">
        <v>839</v>
      </c>
      <c r="AD193" s="254" t="s">
        <v>840</v>
      </c>
      <c r="AE193" s="264"/>
      <c r="AF193" s="264"/>
      <c r="AG193" s="278"/>
      <c r="AH193" s="264"/>
      <c r="AI193" s="279"/>
    </row>
    <row r="194" spans="1:35" ht="89.25" x14ac:dyDescent="0.25">
      <c r="A194" s="264"/>
      <c r="B194" s="264"/>
      <c r="C194" s="264"/>
      <c r="D194" s="264"/>
      <c r="E194" s="264"/>
      <c r="F194" s="264"/>
      <c r="G194" s="264"/>
      <c r="H194" s="264"/>
      <c r="I194" s="264"/>
      <c r="J194" s="264"/>
      <c r="K194" s="264"/>
      <c r="L194" s="264"/>
      <c r="M194" s="264"/>
      <c r="N194" s="264"/>
      <c r="O194" s="278"/>
      <c r="P194" s="264"/>
      <c r="Q194" s="257" t="s">
        <v>1686</v>
      </c>
      <c r="R194" s="257" t="s">
        <v>1328</v>
      </c>
      <c r="S194" s="257" t="s">
        <v>1311</v>
      </c>
      <c r="T194" s="257" t="s">
        <v>1312</v>
      </c>
      <c r="U194" s="257" t="s">
        <v>1313</v>
      </c>
      <c r="V194" s="257" t="s">
        <v>1314</v>
      </c>
      <c r="W194" s="257">
        <v>8.4</v>
      </c>
      <c r="X194" s="257">
        <v>40</v>
      </c>
      <c r="Y194" s="254" t="s">
        <v>828</v>
      </c>
      <c r="Z194" s="261">
        <v>45406</v>
      </c>
      <c r="AA194" s="254" t="s">
        <v>828</v>
      </c>
      <c r="AB194" s="261">
        <v>45411</v>
      </c>
      <c r="AC194" s="254" t="s">
        <v>828</v>
      </c>
      <c r="AD194" s="261">
        <v>45415</v>
      </c>
      <c r="AE194" s="264"/>
      <c r="AF194" s="264"/>
      <c r="AG194" s="278"/>
      <c r="AH194" s="264"/>
      <c r="AI194" s="279"/>
    </row>
    <row r="195" spans="1:35" ht="409.5" x14ac:dyDescent="0.25">
      <c r="A195" s="264"/>
      <c r="B195" s="264"/>
      <c r="C195" s="264"/>
      <c r="D195" s="264"/>
      <c r="E195" s="264"/>
      <c r="F195" s="264"/>
      <c r="G195" s="264"/>
      <c r="H195" s="264"/>
      <c r="I195" s="264"/>
      <c r="J195" s="264"/>
      <c r="K195" s="264"/>
      <c r="L195" s="264"/>
      <c r="M195" s="264"/>
      <c r="N195" s="264"/>
      <c r="O195" s="278"/>
      <c r="P195" s="264"/>
      <c r="Q195" s="264"/>
      <c r="R195" s="264"/>
      <c r="S195" s="264"/>
      <c r="T195" s="264"/>
      <c r="U195" s="264"/>
      <c r="V195" s="264"/>
      <c r="W195" s="264"/>
      <c r="X195" s="264"/>
      <c r="Y195" s="254" t="s">
        <v>836</v>
      </c>
      <c r="Z195" s="254" t="s">
        <v>1687</v>
      </c>
      <c r="AA195" s="254" t="s">
        <v>836</v>
      </c>
      <c r="AB195" s="254" t="s">
        <v>1688</v>
      </c>
      <c r="AC195" s="254" t="s">
        <v>836</v>
      </c>
      <c r="AD195" s="254" t="s">
        <v>1689</v>
      </c>
      <c r="AE195" s="264"/>
      <c r="AF195" s="264"/>
      <c r="AG195" s="278"/>
      <c r="AH195" s="264"/>
      <c r="AI195" s="279"/>
    </row>
    <row r="196" spans="1:35" ht="15.75" thickBot="1" x14ac:dyDescent="0.3">
      <c r="A196" s="268"/>
      <c r="B196" s="268"/>
      <c r="C196" s="268"/>
      <c r="D196" s="268"/>
      <c r="E196" s="268"/>
      <c r="F196" s="268"/>
      <c r="G196" s="268"/>
      <c r="H196" s="268"/>
      <c r="I196" s="268"/>
      <c r="J196" s="268"/>
      <c r="K196" s="268"/>
      <c r="L196" s="268"/>
      <c r="M196" s="268"/>
      <c r="N196" s="268"/>
      <c r="O196" s="283"/>
      <c r="P196" s="268"/>
      <c r="Q196" s="268"/>
      <c r="R196" s="268"/>
      <c r="S196" s="268"/>
      <c r="T196" s="268"/>
      <c r="U196" s="268"/>
      <c r="V196" s="268"/>
      <c r="W196" s="268"/>
      <c r="X196" s="268"/>
      <c r="Y196" s="254" t="s">
        <v>839</v>
      </c>
      <c r="Z196" s="254" t="s">
        <v>992</v>
      </c>
      <c r="AA196" s="254" t="s">
        <v>839</v>
      </c>
      <c r="AB196" s="254" t="s">
        <v>901</v>
      </c>
      <c r="AC196" s="254" t="s">
        <v>839</v>
      </c>
      <c r="AD196" s="254" t="s">
        <v>840</v>
      </c>
      <c r="AE196" s="268"/>
      <c r="AF196" s="268"/>
      <c r="AG196" s="283"/>
      <c r="AH196" s="268"/>
      <c r="AI196" s="273"/>
    </row>
    <row r="197" spans="1:35" ht="140.25" x14ac:dyDescent="0.25">
      <c r="A197" s="257" t="s">
        <v>1690</v>
      </c>
      <c r="B197" s="257">
        <v>18</v>
      </c>
      <c r="C197" s="257">
        <v>1</v>
      </c>
      <c r="D197" s="257" t="s">
        <v>1299</v>
      </c>
      <c r="E197" s="257" t="s">
        <v>1116</v>
      </c>
      <c r="F197" s="257" t="s">
        <v>1119</v>
      </c>
      <c r="G197" s="257" t="s">
        <v>1691</v>
      </c>
      <c r="H197" s="257" t="s">
        <v>1692</v>
      </c>
      <c r="I197" s="257" t="s">
        <v>1302</v>
      </c>
      <c r="J197" s="257" t="s">
        <v>1693</v>
      </c>
      <c r="K197" s="257" t="s">
        <v>1694</v>
      </c>
      <c r="L197" s="257" t="s">
        <v>1341</v>
      </c>
      <c r="M197" s="257" t="s">
        <v>1315</v>
      </c>
      <c r="N197" s="257" t="s">
        <v>1342</v>
      </c>
      <c r="O197" s="258" t="s">
        <v>1307</v>
      </c>
      <c r="P197" s="257" t="s">
        <v>1308</v>
      </c>
      <c r="Q197" s="257" t="s">
        <v>1695</v>
      </c>
      <c r="R197" s="284" t="s">
        <v>1328</v>
      </c>
      <c r="S197" s="285" t="s">
        <v>1311</v>
      </c>
      <c r="T197" s="285" t="s">
        <v>1312</v>
      </c>
      <c r="U197" s="285" t="s">
        <v>1313</v>
      </c>
      <c r="V197" s="286" t="s">
        <v>1696</v>
      </c>
      <c r="W197" s="257">
        <v>36</v>
      </c>
      <c r="X197" s="257">
        <v>80</v>
      </c>
      <c r="Y197" s="254" t="s">
        <v>828</v>
      </c>
      <c r="Z197" s="261">
        <v>45406</v>
      </c>
      <c r="AA197" s="254" t="s">
        <v>828</v>
      </c>
      <c r="AB197" s="261">
        <v>45411</v>
      </c>
      <c r="AC197" s="254" t="s">
        <v>828</v>
      </c>
      <c r="AD197" s="261">
        <v>45415</v>
      </c>
      <c r="AE197" s="257" t="s">
        <v>1356</v>
      </c>
      <c r="AF197" s="257" t="s">
        <v>1342</v>
      </c>
      <c r="AG197" s="258" t="s">
        <v>1307</v>
      </c>
      <c r="AH197" s="257" t="s">
        <v>1308</v>
      </c>
      <c r="AI197" s="263" t="s">
        <v>1697</v>
      </c>
    </row>
    <row r="198" spans="1:35" ht="216.75" x14ac:dyDescent="0.25">
      <c r="A198" s="264"/>
      <c r="B198" s="264"/>
      <c r="C198" s="264"/>
      <c r="D198" s="264"/>
      <c r="E198" s="264"/>
      <c r="F198" s="264"/>
      <c r="G198" s="264"/>
      <c r="H198" s="264"/>
      <c r="I198" s="264"/>
      <c r="J198" s="264"/>
      <c r="K198" s="264"/>
      <c r="L198" s="264"/>
      <c r="M198" s="264"/>
      <c r="N198" s="264"/>
      <c r="O198" s="265"/>
      <c r="P198" s="264"/>
      <c r="Q198" s="264"/>
      <c r="R198" s="259"/>
      <c r="S198" s="254"/>
      <c r="T198" s="254"/>
      <c r="U198" s="254"/>
      <c r="V198" s="260"/>
      <c r="W198" s="264"/>
      <c r="X198" s="264"/>
      <c r="Y198" s="254" t="s">
        <v>836</v>
      </c>
      <c r="Z198" s="254" t="s">
        <v>1698</v>
      </c>
      <c r="AA198" s="254" t="s">
        <v>836</v>
      </c>
      <c r="AB198" s="254" t="s">
        <v>1699</v>
      </c>
      <c r="AC198" s="254" t="s">
        <v>836</v>
      </c>
      <c r="AD198" s="254" t="s">
        <v>1700</v>
      </c>
      <c r="AE198" s="264"/>
      <c r="AF198" s="264"/>
      <c r="AG198" s="265"/>
      <c r="AH198" s="264"/>
      <c r="AI198" s="267"/>
    </row>
    <row r="199" spans="1:35" x14ac:dyDescent="0.25">
      <c r="A199" s="264"/>
      <c r="B199" s="264"/>
      <c r="C199" s="264"/>
      <c r="D199" s="264"/>
      <c r="E199" s="264"/>
      <c r="F199" s="264"/>
      <c r="G199" s="264"/>
      <c r="H199" s="264"/>
      <c r="I199" s="264"/>
      <c r="J199" s="264"/>
      <c r="K199" s="264"/>
      <c r="L199" s="264"/>
      <c r="M199" s="264"/>
      <c r="N199" s="264"/>
      <c r="O199" s="265"/>
      <c r="P199" s="264"/>
      <c r="Q199" s="264"/>
      <c r="R199" s="259"/>
      <c r="S199" s="254"/>
      <c r="T199" s="254"/>
      <c r="U199" s="254"/>
      <c r="V199" s="260"/>
      <c r="W199" s="264"/>
      <c r="X199" s="264"/>
      <c r="Y199" s="254" t="s">
        <v>839</v>
      </c>
      <c r="Z199" s="254" t="s">
        <v>1130</v>
      </c>
      <c r="AA199" s="254" t="s">
        <v>839</v>
      </c>
      <c r="AB199" s="254" t="s">
        <v>901</v>
      </c>
      <c r="AC199" s="254" t="s">
        <v>839</v>
      </c>
      <c r="AD199" s="254" t="s">
        <v>1095</v>
      </c>
      <c r="AE199" s="264"/>
      <c r="AF199" s="264"/>
      <c r="AG199" s="265"/>
      <c r="AH199" s="264"/>
      <c r="AI199" s="264"/>
    </row>
    <row r="200" spans="1:35" x14ac:dyDescent="0.25">
      <c r="A200" s="264"/>
      <c r="B200" s="264"/>
      <c r="C200" s="264"/>
      <c r="D200" s="264"/>
      <c r="E200" s="264"/>
      <c r="F200" s="264"/>
      <c r="G200" s="264"/>
      <c r="H200" s="264"/>
      <c r="I200" s="264"/>
      <c r="J200" s="264"/>
      <c r="K200" s="264"/>
      <c r="L200" s="264"/>
      <c r="M200" s="264"/>
      <c r="N200" s="264"/>
      <c r="O200" s="265"/>
      <c r="P200" s="264"/>
      <c r="Q200" s="264"/>
      <c r="R200" s="259"/>
      <c r="S200" s="254"/>
      <c r="T200" s="254"/>
      <c r="U200" s="254"/>
      <c r="V200" s="260"/>
      <c r="W200" s="264"/>
      <c r="X200" s="264"/>
      <c r="Y200" s="270"/>
      <c r="AC200" s="255"/>
      <c r="AD200" s="255"/>
      <c r="AE200" s="264"/>
      <c r="AF200" s="264"/>
      <c r="AG200" s="265"/>
      <c r="AH200" s="264"/>
      <c r="AI200" s="279" t="s">
        <v>1701</v>
      </c>
    </row>
    <row r="201" spans="1:35" x14ac:dyDescent="0.25">
      <c r="A201" s="264"/>
      <c r="B201" s="264"/>
      <c r="C201" s="264"/>
      <c r="D201" s="264"/>
      <c r="E201" s="264"/>
      <c r="F201" s="264"/>
      <c r="G201" s="264"/>
      <c r="H201" s="264"/>
      <c r="I201" s="264"/>
      <c r="J201" s="264"/>
      <c r="K201" s="264"/>
      <c r="L201" s="264"/>
      <c r="M201" s="264"/>
      <c r="N201" s="264"/>
      <c r="O201" s="265"/>
      <c r="P201" s="264"/>
      <c r="Q201" s="264"/>
      <c r="R201" s="259"/>
      <c r="S201" s="254"/>
      <c r="T201" s="254"/>
      <c r="U201" s="254"/>
      <c r="V201" s="260"/>
      <c r="W201" s="264"/>
      <c r="X201" s="264"/>
      <c r="Y201" s="270"/>
      <c r="AC201" s="288"/>
      <c r="AD201" s="289"/>
      <c r="AE201" s="264"/>
      <c r="AF201" s="264"/>
      <c r="AG201" s="265"/>
      <c r="AH201" s="264"/>
      <c r="AI201" s="264"/>
    </row>
    <row r="202" spans="1:35" x14ac:dyDescent="0.25">
      <c r="A202" s="264"/>
      <c r="B202" s="264"/>
      <c r="C202" s="264"/>
      <c r="D202" s="264"/>
      <c r="E202" s="264"/>
      <c r="F202" s="264"/>
      <c r="G202" s="264"/>
      <c r="H202" s="264"/>
      <c r="I202" s="264"/>
      <c r="J202" s="264"/>
      <c r="K202" s="264"/>
      <c r="L202" s="264"/>
      <c r="M202" s="264"/>
      <c r="N202" s="264"/>
      <c r="O202" s="265"/>
      <c r="P202" s="264"/>
      <c r="Q202" s="264"/>
      <c r="R202" s="259"/>
      <c r="S202" s="254"/>
      <c r="T202" s="254"/>
      <c r="U202" s="254"/>
      <c r="V202" s="260"/>
      <c r="W202" s="264"/>
      <c r="X202" s="264"/>
      <c r="Y202" s="270"/>
      <c r="AC202" s="254" t="s">
        <v>828</v>
      </c>
      <c r="AD202" s="261">
        <v>45415</v>
      </c>
      <c r="AE202" s="264"/>
      <c r="AF202" s="264"/>
      <c r="AG202" s="265"/>
      <c r="AH202" s="264"/>
      <c r="AI202" s="264"/>
    </row>
    <row r="203" spans="1:35" ht="51" x14ac:dyDescent="0.25">
      <c r="A203" s="264"/>
      <c r="B203" s="264"/>
      <c r="C203" s="264"/>
      <c r="D203" s="264"/>
      <c r="E203" s="264"/>
      <c r="F203" s="264"/>
      <c r="G203" s="264"/>
      <c r="H203" s="264"/>
      <c r="I203" s="264"/>
      <c r="J203" s="264"/>
      <c r="K203" s="264"/>
      <c r="L203" s="264"/>
      <c r="M203" s="264"/>
      <c r="N203" s="264"/>
      <c r="O203" s="265"/>
      <c r="P203" s="264"/>
      <c r="Q203" s="264"/>
      <c r="R203" s="259"/>
      <c r="S203" s="254"/>
      <c r="T203" s="254"/>
      <c r="U203" s="254"/>
      <c r="V203" s="260"/>
      <c r="W203" s="264"/>
      <c r="X203" s="264"/>
      <c r="Y203" s="270"/>
      <c r="AC203" s="254" t="s">
        <v>836</v>
      </c>
      <c r="AD203" s="254" t="s">
        <v>1702</v>
      </c>
      <c r="AE203" s="264"/>
      <c r="AF203" s="264"/>
      <c r="AG203" s="265"/>
      <c r="AH203" s="264"/>
      <c r="AI203" s="264"/>
    </row>
    <row r="204" spans="1:35" ht="15.75" thickBot="1" x14ac:dyDescent="0.3">
      <c r="A204" s="264"/>
      <c r="B204" s="264"/>
      <c r="C204" s="264"/>
      <c r="D204" s="264"/>
      <c r="E204" s="264"/>
      <c r="F204" s="264"/>
      <c r="G204" s="264"/>
      <c r="H204" s="264"/>
      <c r="I204" s="264"/>
      <c r="J204" s="264"/>
      <c r="K204" s="264"/>
      <c r="L204" s="264"/>
      <c r="M204" s="264"/>
      <c r="N204" s="264"/>
      <c r="O204" s="265"/>
      <c r="P204" s="264"/>
      <c r="Q204" s="268"/>
      <c r="R204" s="280"/>
      <c r="S204" s="281"/>
      <c r="T204" s="281"/>
      <c r="U204" s="281"/>
      <c r="V204" s="282"/>
      <c r="W204" s="268"/>
      <c r="X204" s="268"/>
      <c r="Y204" s="270"/>
      <c r="AC204" s="254" t="s">
        <v>839</v>
      </c>
      <c r="AD204" s="254" t="s">
        <v>1095</v>
      </c>
      <c r="AE204" s="264"/>
      <c r="AF204" s="264"/>
      <c r="AG204" s="265"/>
      <c r="AH204" s="264"/>
      <c r="AI204" s="264"/>
    </row>
    <row r="205" spans="1:35" ht="51" x14ac:dyDescent="0.25">
      <c r="A205" s="264"/>
      <c r="B205" s="264"/>
      <c r="C205" s="264"/>
      <c r="D205" s="264"/>
      <c r="E205" s="264"/>
      <c r="F205" s="264"/>
      <c r="G205" s="264"/>
      <c r="H205" s="264"/>
      <c r="I205" s="264"/>
      <c r="J205" s="264"/>
      <c r="K205" s="264"/>
      <c r="L205" s="264"/>
      <c r="M205" s="264"/>
      <c r="N205" s="264"/>
      <c r="O205" s="265"/>
      <c r="P205" s="264"/>
      <c r="Q205" s="257" t="s">
        <v>1703</v>
      </c>
      <c r="R205" s="257" t="s">
        <v>1328</v>
      </c>
      <c r="S205" s="257" t="s">
        <v>1311</v>
      </c>
      <c r="T205" s="257" t="s">
        <v>1312</v>
      </c>
      <c r="U205" s="257" t="s">
        <v>1313</v>
      </c>
      <c r="V205" s="257" t="s">
        <v>1696</v>
      </c>
      <c r="W205" s="257">
        <v>21.6</v>
      </c>
      <c r="X205" s="257">
        <v>80</v>
      </c>
      <c r="Y205" s="254" t="s">
        <v>828</v>
      </c>
      <c r="Z205" s="261">
        <v>45406</v>
      </c>
      <c r="AA205" s="254" t="s">
        <v>828</v>
      </c>
      <c r="AB205" s="261">
        <v>45411</v>
      </c>
      <c r="AC205" s="254" t="s">
        <v>828</v>
      </c>
      <c r="AD205" s="261">
        <v>45415</v>
      </c>
      <c r="AE205" s="264"/>
      <c r="AF205" s="264"/>
      <c r="AG205" s="265"/>
      <c r="AH205" s="264"/>
      <c r="AI205" s="264"/>
    </row>
    <row r="206" spans="1:35" ht="178.5" x14ac:dyDescent="0.25">
      <c r="A206" s="264"/>
      <c r="B206" s="264"/>
      <c r="C206" s="264"/>
      <c r="D206" s="264"/>
      <c r="E206" s="264"/>
      <c r="F206" s="264"/>
      <c r="G206" s="264"/>
      <c r="H206" s="264"/>
      <c r="I206" s="264"/>
      <c r="J206" s="264"/>
      <c r="K206" s="264"/>
      <c r="L206" s="264"/>
      <c r="M206" s="264"/>
      <c r="N206" s="264"/>
      <c r="O206" s="265"/>
      <c r="P206" s="264"/>
      <c r="Q206" s="264"/>
      <c r="R206" s="264"/>
      <c r="S206" s="264"/>
      <c r="T206" s="264"/>
      <c r="U206" s="264"/>
      <c r="V206" s="264"/>
      <c r="W206" s="264"/>
      <c r="X206" s="264"/>
      <c r="Y206" s="254" t="s">
        <v>836</v>
      </c>
      <c r="Z206" s="254" t="s">
        <v>1704</v>
      </c>
      <c r="AA206" s="254" t="s">
        <v>836</v>
      </c>
      <c r="AB206" s="254" t="s">
        <v>1705</v>
      </c>
      <c r="AC206" s="254" t="s">
        <v>836</v>
      </c>
      <c r="AD206" s="254" t="s">
        <v>1706</v>
      </c>
      <c r="AE206" s="264"/>
      <c r="AF206" s="264"/>
      <c r="AG206" s="265"/>
      <c r="AH206" s="264"/>
      <c r="AI206" s="264"/>
    </row>
    <row r="207" spans="1:35" x14ac:dyDescent="0.25">
      <c r="A207" s="264"/>
      <c r="B207" s="264"/>
      <c r="C207" s="264"/>
      <c r="D207" s="264"/>
      <c r="E207" s="264"/>
      <c r="F207" s="264"/>
      <c r="G207" s="264"/>
      <c r="H207" s="264"/>
      <c r="I207" s="264"/>
      <c r="J207" s="264"/>
      <c r="K207" s="264"/>
      <c r="L207" s="264"/>
      <c r="M207" s="264"/>
      <c r="N207" s="264"/>
      <c r="O207" s="265"/>
      <c r="P207" s="264"/>
      <c r="Q207" s="264"/>
      <c r="R207" s="264"/>
      <c r="S207" s="264"/>
      <c r="T207" s="264"/>
      <c r="U207" s="264"/>
      <c r="V207" s="264"/>
      <c r="W207" s="264"/>
      <c r="X207" s="264"/>
      <c r="Y207" s="254" t="s">
        <v>839</v>
      </c>
      <c r="Z207" s="254" t="s">
        <v>1130</v>
      </c>
      <c r="AA207" s="254" t="s">
        <v>839</v>
      </c>
      <c r="AB207" s="254" t="s">
        <v>901</v>
      </c>
      <c r="AC207" s="254" t="s">
        <v>839</v>
      </c>
      <c r="AD207" s="254" t="s">
        <v>1095</v>
      </c>
      <c r="AE207" s="264"/>
      <c r="AF207" s="264"/>
      <c r="AG207" s="265"/>
      <c r="AH207" s="264"/>
      <c r="AI207" s="264"/>
    </row>
    <row r="208" spans="1:35" x14ac:dyDescent="0.25">
      <c r="A208" s="264"/>
      <c r="B208" s="264"/>
      <c r="C208" s="264"/>
      <c r="D208" s="264"/>
      <c r="E208" s="264"/>
      <c r="F208" s="264"/>
      <c r="G208" s="264"/>
      <c r="H208" s="264"/>
      <c r="I208" s="264"/>
      <c r="J208" s="264"/>
      <c r="K208" s="264"/>
      <c r="L208" s="264"/>
      <c r="M208" s="264"/>
      <c r="N208" s="264"/>
      <c r="O208" s="265"/>
      <c r="P208" s="264"/>
      <c r="Q208" s="264"/>
      <c r="R208" s="264"/>
      <c r="S208" s="264"/>
      <c r="T208" s="264"/>
      <c r="U208" s="264"/>
      <c r="V208" s="264"/>
      <c r="W208" s="264"/>
      <c r="X208" s="264"/>
      <c r="Y208" s="270"/>
      <c r="AC208" s="255"/>
      <c r="AD208" s="255"/>
      <c r="AE208" s="264"/>
      <c r="AF208" s="264"/>
      <c r="AG208" s="265"/>
      <c r="AH208" s="264"/>
      <c r="AI208" s="264"/>
    </row>
    <row r="209" spans="1:35" x14ac:dyDescent="0.25">
      <c r="A209" s="264"/>
      <c r="B209" s="264"/>
      <c r="C209" s="264"/>
      <c r="D209" s="264"/>
      <c r="E209" s="264"/>
      <c r="F209" s="264"/>
      <c r="G209" s="264"/>
      <c r="H209" s="264"/>
      <c r="I209" s="264"/>
      <c r="J209" s="264"/>
      <c r="K209" s="264"/>
      <c r="L209" s="264"/>
      <c r="M209" s="264"/>
      <c r="N209" s="264"/>
      <c r="O209" s="265"/>
      <c r="P209" s="264"/>
      <c r="Q209" s="264"/>
      <c r="R209" s="264"/>
      <c r="S209" s="264"/>
      <c r="T209" s="264"/>
      <c r="U209" s="264"/>
      <c r="V209" s="264"/>
      <c r="W209" s="264"/>
      <c r="X209" s="264"/>
      <c r="Y209" s="270"/>
      <c r="AC209" s="288"/>
      <c r="AD209" s="289"/>
      <c r="AE209" s="264"/>
      <c r="AF209" s="264"/>
      <c r="AG209" s="265"/>
      <c r="AH209" s="264"/>
      <c r="AI209" s="264"/>
    </row>
    <row r="210" spans="1:35" x14ac:dyDescent="0.25">
      <c r="A210" s="264"/>
      <c r="B210" s="264"/>
      <c r="C210" s="264"/>
      <c r="D210" s="264"/>
      <c r="E210" s="264"/>
      <c r="F210" s="264"/>
      <c r="G210" s="264"/>
      <c r="H210" s="264"/>
      <c r="I210" s="264"/>
      <c r="J210" s="264"/>
      <c r="K210" s="264"/>
      <c r="L210" s="264"/>
      <c r="M210" s="264"/>
      <c r="N210" s="264"/>
      <c r="O210" s="265"/>
      <c r="P210" s="264"/>
      <c r="Q210" s="264"/>
      <c r="R210" s="264"/>
      <c r="S210" s="264"/>
      <c r="T210" s="264"/>
      <c r="U210" s="264"/>
      <c r="V210" s="264"/>
      <c r="W210" s="264"/>
      <c r="X210" s="264"/>
      <c r="Y210" s="270"/>
      <c r="AC210" s="254" t="s">
        <v>828</v>
      </c>
      <c r="AD210" s="261">
        <v>45415</v>
      </c>
      <c r="AE210" s="264"/>
      <c r="AF210" s="264"/>
      <c r="AG210" s="265"/>
      <c r="AH210" s="264"/>
      <c r="AI210" s="264"/>
    </row>
    <row r="211" spans="1:35" ht="51" x14ac:dyDescent="0.25">
      <c r="A211" s="264"/>
      <c r="B211" s="264"/>
      <c r="C211" s="264"/>
      <c r="D211" s="264"/>
      <c r="E211" s="264"/>
      <c r="F211" s="264"/>
      <c r="G211" s="264"/>
      <c r="H211" s="264"/>
      <c r="I211" s="264"/>
      <c r="J211" s="264"/>
      <c r="K211" s="264"/>
      <c r="L211" s="264"/>
      <c r="M211" s="264"/>
      <c r="N211" s="264"/>
      <c r="O211" s="265"/>
      <c r="P211" s="264"/>
      <c r="Q211" s="264"/>
      <c r="R211" s="264"/>
      <c r="S211" s="264"/>
      <c r="T211" s="264"/>
      <c r="U211" s="264"/>
      <c r="V211" s="264"/>
      <c r="W211" s="264"/>
      <c r="X211" s="264"/>
      <c r="Y211" s="270"/>
      <c r="AC211" s="254" t="s">
        <v>836</v>
      </c>
      <c r="AD211" s="254" t="s">
        <v>1707</v>
      </c>
      <c r="AE211" s="264"/>
      <c r="AF211" s="264"/>
      <c r="AG211" s="265"/>
      <c r="AH211" s="264"/>
      <c r="AI211" s="264"/>
    </row>
    <row r="212" spans="1:35" ht="15.75" thickBot="1" x14ac:dyDescent="0.3">
      <c r="A212" s="268"/>
      <c r="B212" s="268"/>
      <c r="C212" s="268"/>
      <c r="D212" s="268"/>
      <c r="E212" s="268"/>
      <c r="F212" s="268"/>
      <c r="G212" s="268"/>
      <c r="H212" s="268"/>
      <c r="I212" s="268"/>
      <c r="J212" s="268"/>
      <c r="K212" s="268"/>
      <c r="L212" s="268"/>
      <c r="M212" s="268"/>
      <c r="N212" s="268"/>
      <c r="O212" s="269"/>
      <c r="P212" s="268"/>
      <c r="Q212" s="268"/>
      <c r="R212" s="268"/>
      <c r="S212" s="268"/>
      <c r="T212" s="268"/>
      <c r="U212" s="268"/>
      <c r="V212" s="268"/>
      <c r="W212" s="268"/>
      <c r="X212" s="268"/>
      <c r="Y212" s="270"/>
      <c r="AC212" s="254" t="s">
        <v>839</v>
      </c>
      <c r="AD212" s="254" t="s">
        <v>1095</v>
      </c>
      <c r="AE212" s="268"/>
      <c r="AF212" s="268"/>
      <c r="AG212" s="269"/>
      <c r="AH212" s="268"/>
      <c r="AI212" s="268"/>
    </row>
    <row r="213" spans="1:35" ht="140.25" x14ac:dyDescent="0.25">
      <c r="A213" s="257" t="s">
        <v>1690</v>
      </c>
      <c r="B213" s="257">
        <v>19</v>
      </c>
      <c r="C213" s="257">
        <v>1</v>
      </c>
      <c r="D213" s="257" t="s">
        <v>1299</v>
      </c>
      <c r="E213" s="257" t="s">
        <v>1116</v>
      </c>
      <c r="F213" s="257" t="s">
        <v>1119</v>
      </c>
      <c r="G213" s="257" t="s">
        <v>1708</v>
      </c>
      <c r="H213" s="257" t="s">
        <v>1692</v>
      </c>
      <c r="I213" s="257" t="s">
        <v>1411</v>
      </c>
      <c r="J213" s="257" t="s">
        <v>1709</v>
      </c>
      <c r="K213" s="257" t="s">
        <v>1710</v>
      </c>
      <c r="L213" s="257" t="s">
        <v>1341</v>
      </c>
      <c r="M213" s="257" t="s">
        <v>809</v>
      </c>
      <c r="N213" s="257" t="s">
        <v>1414</v>
      </c>
      <c r="O213" s="262" t="s">
        <v>1306</v>
      </c>
      <c r="P213" s="257" t="s">
        <v>1308</v>
      </c>
      <c r="Q213" s="257" t="s">
        <v>1711</v>
      </c>
      <c r="R213" s="284" t="s">
        <v>1328</v>
      </c>
      <c r="S213" s="285" t="s">
        <v>1311</v>
      </c>
      <c r="T213" s="285" t="s">
        <v>1312</v>
      </c>
      <c r="U213" s="285" t="s">
        <v>1313</v>
      </c>
      <c r="V213" s="286" t="s">
        <v>1314</v>
      </c>
      <c r="W213" s="257">
        <v>48</v>
      </c>
      <c r="X213" s="257">
        <v>40</v>
      </c>
      <c r="Y213" s="254" t="s">
        <v>828</v>
      </c>
      <c r="Z213" s="261">
        <v>45406</v>
      </c>
      <c r="AA213" s="254" t="s">
        <v>828</v>
      </c>
      <c r="AB213" s="261">
        <v>45411</v>
      </c>
      <c r="AC213" s="254" t="s">
        <v>828</v>
      </c>
      <c r="AD213" s="261">
        <v>45415</v>
      </c>
      <c r="AE213" s="257" t="s">
        <v>1315</v>
      </c>
      <c r="AF213" s="257" t="s">
        <v>1414</v>
      </c>
      <c r="AG213" s="262" t="s">
        <v>1306</v>
      </c>
      <c r="AH213" s="257" t="s">
        <v>1308</v>
      </c>
      <c r="AI213" s="263" t="s">
        <v>1712</v>
      </c>
    </row>
    <row r="214" spans="1:35" ht="242.25" x14ac:dyDescent="0.25">
      <c r="A214" s="264"/>
      <c r="B214" s="264"/>
      <c r="C214" s="264"/>
      <c r="D214" s="264"/>
      <c r="E214" s="264"/>
      <c r="F214" s="264"/>
      <c r="G214" s="264"/>
      <c r="H214" s="264"/>
      <c r="I214" s="264"/>
      <c r="J214" s="264"/>
      <c r="K214" s="264"/>
      <c r="L214" s="264"/>
      <c r="M214" s="264"/>
      <c r="N214" s="264"/>
      <c r="O214" s="266"/>
      <c r="P214" s="264"/>
      <c r="Q214" s="264"/>
      <c r="R214" s="259"/>
      <c r="S214" s="254"/>
      <c r="T214" s="254"/>
      <c r="U214" s="254"/>
      <c r="V214" s="260"/>
      <c r="W214" s="264"/>
      <c r="X214" s="264"/>
      <c r="Y214" s="254" t="s">
        <v>836</v>
      </c>
      <c r="Z214" s="254" t="s">
        <v>1713</v>
      </c>
      <c r="AA214" s="254" t="s">
        <v>836</v>
      </c>
      <c r="AB214" s="254" t="s">
        <v>1714</v>
      </c>
      <c r="AC214" s="254" t="s">
        <v>836</v>
      </c>
      <c r="AD214" s="254" t="s">
        <v>1715</v>
      </c>
      <c r="AE214" s="264"/>
      <c r="AF214" s="264"/>
      <c r="AG214" s="266"/>
      <c r="AH214" s="264"/>
      <c r="AI214" s="267"/>
    </row>
    <row r="215" spans="1:35" x14ac:dyDescent="0.25">
      <c r="A215" s="264"/>
      <c r="B215" s="264"/>
      <c r="C215" s="264"/>
      <c r="D215" s="264"/>
      <c r="E215" s="264"/>
      <c r="F215" s="264"/>
      <c r="G215" s="264"/>
      <c r="H215" s="264"/>
      <c r="I215" s="264"/>
      <c r="J215" s="264"/>
      <c r="K215" s="264"/>
      <c r="L215" s="264"/>
      <c r="M215" s="264"/>
      <c r="N215" s="264"/>
      <c r="O215" s="266"/>
      <c r="P215" s="264"/>
      <c r="Q215" s="264"/>
      <c r="R215" s="259"/>
      <c r="S215" s="254"/>
      <c r="T215" s="254"/>
      <c r="U215" s="254"/>
      <c r="V215" s="260"/>
      <c r="W215" s="264"/>
      <c r="X215" s="264"/>
      <c r="Y215" s="254" t="s">
        <v>839</v>
      </c>
      <c r="Z215" s="254" t="s">
        <v>1130</v>
      </c>
      <c r="AA215" s="254" t="s">
        <v>839</v>
      </c>
      <c r="AB215" s="254" t="s">
        <v>901</v>
      </c>
      <c r="AC215" s="254" t="s">
        <v>839</v>
      </c>
      <c r="AD215" s="254" t="s">
        <v>1095</v>
      </c>
      <c r="AE215" s="264"/>
      <c r="AF215" s="264"/>
      <c r="AG215" s="266"/>
      <c r="AH215" s="264"/>
      <c r="AI215" s="264"/>
    </row>
    <row r="216" spans="1:35" x14ac:dyDescent="0.25">
      <c r="A216" s="264"/>
      <c r="B216" s="264"/>
      <c r="C216" s="264"/>
      <c r="D216" s="264"/>
      <c r="E216" s="264"/>
      <c r="F216" s="264"/>
      <c r="G216" s="264"/>
      <c r="H216" s="264"/>
      <c r="I216" s="264"/>
      <c r="J216" s="264"/>
      <c r="K216" s="264"/>
      <c r="L216" s="264"/>
      <c r="M216" s="264"/>
      <c r="N216" s="264"/>
      <c r="O216" s="266"/>
      <c r="P216" s="264"/>
      <c r="Q216" s="264"/>
      <c r="R216" s="259"/>
      <c r="S216" s="254"/>
      <c r="T216" s="254"/>
      <c r="U216" s="254"/>
      <c r="V216" s="260"/>
      <c r="W216" s="264"/>
      <c r="X216" s="264"/>
      <c r="Y216" s="270"/>
      <c r="AC216" s="255"/>
      <c r="AD216" s="255"/>
      <c r="AE216" s="264"/>
      <c r="AF216" s="264"/>
      <c r="AG216" s="266"/>
      <c r="AH216" s="264"/>
      <c r="AI216" s="279" t="s">
        <v>1716</v>
      </c>
    </row>
    <row r="217" spans="1:35" x14ac:dyDescent="0.25">
      <c r="A217" s="264"/>
      <c r="B217" s="264"/>
      <c r="C217" s="264"/>
      <c r="D217" s="264"/>
      <c r="E217" s="264"/>
      <c r="F217" s="264"/>
      <c r="G217" s="264"/>
      <c r="H217" s="264"/>
      <c r="I217" s="264"/>
      <c r="J217" s="264"/>
      <c r="K217" s="264"/>
      <c r="L217" s="264"/>
      <c r="M217" s="264"/>
      <c r="N217" s="264"/>
      <c r="O217" s="266"/>
      <c r="P217" s="264"/>
      <c r="Q217" s="264"/>
      <c r="R217" s="259"/>
      <c r="S217" s="254"/>
      <c r="T217" s="254"/>
      <c r="U217" s="254"/>
      <c r="V217" s="260"/>
      <c r="W217" s="264"/>
      <c r="X217" s="264"/>
      <c r="Y217" s="270"/>
      <c r="AC217" s="288"/>
      <c r="AD217" s="289"/>
      <c r="AE217" s="264"/>
      <c r="AF217" s="264"/>
      <c r="AG217" s="266"/>
      <c r="AH217" s="264"/>
      <c r="AI217" s="264"/>
    </row>
    <row r="218" spans="1:35" x14ac:dyDescent="0.25">
      <c r="A218" s="264"/>
      <c r="B218" s="264"/>
      <c r="C218" s="264"/>
      <c r="D218" s="264"/>
      <c r="E218" s="264"/>
      <c r="F218" s="264"/>
      <c r="G218" s="264"/>
      <c r="H218" s="264"/>
      <c r="I218" s="264"/>
      <c r="J218" s="264"/>
      <c r="K218" s="264"/>
      <c r="L218" s="264"/>
      <c r="M218" s="264"/>
      <c r="N218" s="264"/>
      <c r="O218" s="266"/>
      <c r="P218" s="264"/>
      <c r="Q218" s="264"/>
      <c r="R218" s="259"/>
      <c r="S218" s="254"/>
      <c r="T218" s="254"/>
      <c r="U218" s="254"/>
      <c r="V218" s="260"/>
      <c r="W218" s="264"/>
      <c r="X218" s="264"/>
      <c r="Y218" s="270"/>
      <c r="AC218" s="254" t="s">
        <v>828</v>
      </c>
      <c r="AD218" s="261">
        <v>45415</v>
      </c>
      <c r="AE218" s="264"/>
      <c r="AF218" s="264"/>
      <c r="AG218" s="266"/>
      <c r="AH218" s="264"/>
      <c r="AI218" s="264"/>
    </row>
    <row r="219" spans="1:35" ht="51" x14ac:dyDescent="0.25">
      <c r="A219" s="264"/>
      <c r="B219" s="264"/>
      <c r="C219" s="264"/>
      <c r="D219" s="264"/>
      <c r="E219" s="264"/>
      <c r="F219" s="264"/>
      <c r="G219" s="264"/>
      <c r="H219" s="264"/>
      <c r="I219" s="264"/>
      <c r="J219" s="264"/>
      <c r="K219" s="264"/>
      <c r="L219" s="264"/>
      <c r="M219" s="264"/>
      <c r="N219" s="264"/>
      <c r="O219" s="266"/>
      <c r="P219" s="264"/>
      <c r="Q219" s="264"/>
      <c r="R219" s="259"/>
      <c r="S219" s="254"/>
      <c r="T219" s="254"/>
      <c r="U219" s="254"/>
      <c r="V219" s="260"/>
      <c r="W219" s="264"/>
      <c r="X219" s="264"/>
      <c r="Y219" s="270"/>
      <c r="AC219" s="254" t="s">
        <v>836</v>
      </c>
      <c r="AD219" s="254" t="s">
        <v>1702</v>
      </c>
      <c r="AE219" s="264"/>
      <c r="AF219" s="264"/>
      <c r="AG219" s="266"/>
      <c r="AH219" s="264"/>
      <c r="AI219" s="264"/>
    </row>
    <row r="220" spans="1:35" ht="15.75" thickBot="1" x14ac:dyDescent="0.3">
      <c r="A220" s="268"/>
      <c r="B220" s="268"/>
      <c r="C220" s="268"/>
      <c r="D220" s="268"/>
      <c r="E220" s="268"/>
      <c r="F220" s="268"/>
      <c r="G220" s="268"/>
      <c r="H220" s="268"/>
      <c r="I220" s="268"/>
      <c r="J220" s="268"/>
      <c r="K220" s="268"/>
      <c r="L220" s="268"/>
      <c r="M220" s="268"/>
      <c r="N220" s="268"/>
      <c r="O220" s="272"/>
      <c r="P220" s="268"/>
      <c r="Q220" s="268"/>
      <c r="R220" s="259"/>
      <c r="S220" s="254"/>
      <c r="T220" s="254"/>
      <c r="U220" s="254"/>
      <c r="V220" s="260"/>
      <c r="W220" s="268"/>
      <c r="X220" s="268"/>
      <c r="Y220" s="270"/>
      <c r="AC220" s="254" t="s">
        <v>839</v>
      </c>
      <c r="AD220" s="254" t="s">
        <v>1095</v>
      </c>
      <c r="AE220" s="268"/>
      <c r="AF220" s="268"/>
      <c r="AG220" s="272"/>
      <c r="AH220" s="268"/>
      <c r="AI220" s="268"/>
    </row>
    <row r="221" spans="1:35" ht="140.25" x14ac:dyDescent="0.25">
      <c r="A221" s="257" t="s">
        <v>1690</v>
      </c>
      <c r="B221" s="257">
        <v>20</v>
      </c>
      <c r="C221" s="257">
        <v>1</v>
      </c>
      <c r="D221" s="257" t="s">
        <v>1299</v>
      </c>
      <c r="E221" s="257" t="s">
        <v>1116</v>
      </c>
      <c r="F221" s="257" t="s">
        <v>1119</v>
      </c>
      <c r="G221" s="257" t="s">
        <v>1717</v>
      </c>
      <c r="H221" s="257" t="s">
        <v>1692</v>
      </c>
      <c r="I221" s="257" t="s">
        <v>1302</v>
      </c>
      <c r="J221" s="257" t="s">
        <v>1718</v>
      </c>
      <c r="K221" s="257" t="s">
        <v>1719</v>
      </c>
      <c r="L221" s="257" t="s">
        <v>1341</v>
      </c>
      <c r="M221" s="257" t="s">
        <v>809</v>
      </c>
      <c r="N221" s="257" t="s">
        <v>1414</v>
      </c>
      <c r="O221" s="262" t="s">
        <v>1306</v>
      </c>
      <c r="P221" s="257" t="s">
        <v>1308</v>
      </c>
      <c r="Q221" s="257" t="s">
        <v>1720</v>
      </c>
      <c r="R221" s="259" t="s">
        <v>1328</v>
      </c>
      <c r="S221" s="254" t="s">
        <v>1311</v>
      </c>
      <c r="T221" s="254" t="s">
        <v>1312</v>
      </c>
      <c r="U221" s="254" t="s">
        <v>1313</v>
      </c>
      <c r="V221" s="260" t="s">
        <v>1314</v>
      </c>
      <c r="W221" s="257">
        <v>48</v>
      </c>
      <c r="X221" s="257">
        <v>40</v>
      </c>
      <c r="Y221" s="254" t="s">
        <v>828</v>
      </c>
      <c r="Z221" s="261">
        <v>45406</v>
      </c>
      <c r="AA221" s="254" t="s">
        <v>828</v>
      </c>
      <c r="AB221" s="261">
        <v>45411</v>
      </c>
      <c r="AC221" s="254" t="s">
        <v>828</v>
      </c>
      <c r="AD221" s="261">
        <v>45415</v>
      </c>
      <c r="AE221" s="257" t="s">
        <v>1315</v>
      </c>
      <c r="AF221" s="257" t="s">
        <v>1414</v>
      </c>
      <c r="AG221" s="262" t="s">
        <v>1306</v>
      </c>
      <c r="AH221" s="257" t="s">
        <v>1308</v>
      </c>
      <c r="AI221" s="263" t="s">
        <v>1721</v>
      </c>
    </row>
    <row r="222" spans="1:35" ht="242.25" x14ac:dyDescent="0.25">
      <c r="A222" s="264"/>
      <c r="B222" s="264"/>
      <c r="C222" s="264"/>
      <c r="D222" s="264"/>
      <c r="E222" s="264"/>
      <c r="F222" s="264"/>
      <c r="G222" s="264"/>
      <c r="H222" s="264"/>
      <c r="I222" s="264"/>
      <c r="J222" s="264"/>
      <c r="K222" s="264"/>
      <c r="L222" s="264"/>
      <c r="M222" s="264"/>
      <c r="N222" s="264"/>
      <c r="O222" s="266"/>
      <c r="P222" s="264"/>
      <c r="Q222" s="264"/>
      <c r="R222" s="259"/>
      <c r="S222" s="254"/>
      <c r="T222" s="254"/>
      <c r="U222" s="254"/>
      <c r="V222" s="260"/>
      <c r="W222" s="264"/>
      <c r="X222" s="264"/>
      <c r="Y222" s="254" t="s">
        <v>836</v>
      </c>
      <c r="Z222" s="254" t="s">
        <v>1722</v>
      </c>
      <c r="AA222" s="254" t="s">
        <v>836</v>
      </c>
      <c r="AB222" s="254" t="s">
        <v>1723</v>
      </c>
      <c r="AC222" s="254" t="s">
        <v>836</v>
      </c>
      <c r="AD222" s="254" t="s">
        <v>1724</v>
      </c>
      <c r="AE222" s="264"/>
      <c r="AF222" s="264"/>
      <c r="AG222" s="266"/>
      <c r="AH222" s="264"/>
      <c r="AI222" s="267"/>
    </row>
    <row r="223" spans="1:35" x14ac:dyDescent="0.25">
      <c r="A223" s="264"/>
      <c r="B223" s="264"/>
      <c r="C223" s="264"/>
      <c r="D223" s="264"/>
      <c r="E223" s="264"/>
      <c r="F223" s="264"/>
      <c r="G223" s="264"/>
      <c r="H223" s="264"/>
      <c r="I223" s="264"/>
      <c r="J223" s="264"/>
      <c r="K223" s="264"/>
      <c r="L223" s="264"/>
      <c r="M223" s="264"/>
      <c r="N223" s="264"/>
      <c r="O223" s="266"/>
      <c r="P223" s="264"/>
      <c r="Q223" s="264"/>
      <c r="R223" s="259"/>
      <c r="S223" s="254"/>
      <c r="T223" s="254"/>
      <c r="U223" s="254"/>
      <c r="V223" s="260"/>
      <c r="W223" s="264"/>
      <c r="X223" s="264"/>
      <c r="Y223" s="254" t="s">
        <v>839</v>
      </c>
      <c r="Z223" s="254" t="s">
        <v>1130</v>
      </c>
      <c r="AA223" s="254" t="s">
        <v>839</v>
      </c>
      <c r="AB223" s="254" t="s">
        <v>901</v>
      </c>
      <c r="AC223" s="254" t="s">
        <v>839</v>
      </c>
      <c r="AD223" s="254" t="s">
        <v>1095</v>
      </c>
      <c r="AE223" s="264"/>
      <c r="AF223" s="264"/>
      <c r="AG223" s="266"/>
      <c r="AH223" s="264"/>
      <c r="AI223" s="264"/>
    </row>
    <row r="224" spans="1:35" ht="15.75" thickBot="1" x14ac:dyDescent="0.3">
      <c r="A224" s="268"/>
      <c r="B224" s="268"/>
      <c r="C224" s="268"/>
      <c r="D224" s="268"/>
      <c r="E224" s="268"/>
      <c r="F224" s="268"/>
      <c r="G224" s="268"/>
      <c r="H224" s="268"/>
      <c r="I224" s="268"/>
      <c r="J224" s="268"/>
      <c r="K224" s="268"/>
      <c r="L224" s="268"/>
      <c r="M224" s="268"/>
      <c r="N224" s="268"/>
      <c r="O224" s="272"/>
      <c r="P224" s="268"/>
      <c r="Q224" s="268"/>
      <c r="R224" s="259"/>
      <c r="S224" s="254"/>
      <c r="T224" s="254"/>
      <c r="U224" s="254"/>
      <c r="V224" s="260"/>
      <c r="W224" s="268"/>
      <c r="X224" s="268"/>
      <c r="Y224" s="270"/>
      <c r="AD224" s="271"/>
      <c r="AE224" s="268"/>
      <c r="AF224" s="268"/>
      <c r="AG224" s="272"/>
      <c r="AH224" s="268"/>
      <c r="AI224" s="273" t="s">
        <v>1725</v>
      </c>
    </row>
    <row r="225" spans="1:35" ht="102" x14ac:dyDescent="0.25">
      <c r="A225" s="257" t="s">
        <v>1726</v>
      </c>
      <c r="B225" s="257">
        <v>14</v>
      </c>
      <c r="C225" s="257">
        <v>1</v>
      </c>
      <c r="D225" s="257" t="s">
        <v>1299</v>
      </c>
      <c r="E225" s="257" t="s">
        <v>801</v>
      </c>
      <c r="F225" s="257" t="s">
        <v>806</v>
      </c>
      <c r="G225" s="257" t="s">
        <v>1727</v>
      </c>
      <c r="H225" s="257" t="s">
        <v>1728</v>
      </c>
      <c r="I225" s="257" t="s">
        <v>1431</v>
      </c>
      <c r="J225" s="257" t="s">
        <v>1729</v>
      </c>
      <c r="K225" s="257" t="s">
        <v>1730</v>
      </c>
      <c r="L225" s="257" t="s">
        <v>1305</v>
      </c>
      <c r="M225" s="257" t="s">
        <v>1315</v>
      </c>
      <c r="N225" s="257" t="s">
        <v>1306</v>
      </c>
      <c r="O225" s="262" t="s">
        <v>1306</v>
      </c>
      <c r="P225" s="257" t="s">
        <v>1308</v>
      </c>
      <c r="Q225" s="257" t="s">
        <v>1731</v>
      </c>
      <c r="R225" s="259" t="s">
        <v>1328</v>
      </c>
      <c r="S225" s="254" t="s">
        <v>1311</v>
      </c>
      <c r="T225" s="254" t="s">
        <v>1312</v>
      </c>
      <c r="U225" s="254" t="s">
        <v>1313</v>
      </c>
      <c r="V225" s="260" t="s">
        <v>1314</v>
      </c>
      <c r="W225" s="257">
        <v>36</v>
      </c>
      <c r="X225" s="257">
        <v>60</v>
      </c>
      <c r="Y225" s="254" t="s">
        <v>828</v>
      </c>
      <c r="Z225" s="261">
        <v>45405</v>
      </c>
      <c r="AA225" s="254" t="s">
        <v>828</v>
      </c>
      <c r="AB225" s="261">
        <v>45410</v>
      </c>
      <c r="AD225" s="271"/>
      <c r="AE225" s="257" t="s">
        <v>1356</v>
      </c>
      <c r="AF225" s="257" t="s">
        <v>1306</v>
      </c>
      <c r="AG225" s="262" t="s">
        <v>1306</v>
      </c>
      <c r="AH225" s="257" t="s">
        <v>1308</v>
      </c>
      <c r="AI225" s="263" t="s">
        <v>1732</v>
      </c>
    </row>
    <row r="226" spans="1:35" ht="178.5" x14ac:dyDescent="0.25">
      <c r="A226" s="264"/>
      <c r="B226" s="264"/>
      <c r="C226" s="264"/>
      <c r="D226" s="264"/>
      <c r="E226" s="264"/>
      <c r="F226" s="264"/>
      <c r="G226" s="264"/>
      <c r="H226" s="264"/>
      <c r="I226" s="264"/>
      <c r="J226" s="264"/>
      <c r="K226" s="264"/>
      <c r="L226" s="264"/>
      <c r="M226" s="264"/>
      <c r="N226" s="264"/>
      <c r="O226" s="266"/>
      <c r="P226" s="264"/>
      <c r="Q226" s="264"/>
      <c r="R226" s="259"/>
      <c r="S226" s="254"/>
      <c r="T226" s="254"/>
      <c r="U226" s="254"/>
      <c r="V226" s="260"/>
      <c r="W226" s="264"/>
      <c r="X226" s="264"/>
      <c r="Y226" s="254" t="s">
        <v>836</v>
      </c>
      <c r="Z226" s="254" t="s">
        <v>1733</v>
      </c>
      <c r="AA226" s="254" t="s">
        <v>836</v>
      </c>
      <c r="AB226" s="254" t="s">
        <v>1734</v>
      </c>
      <c r="AD226" s="271"/>
      <c r="AE226" s="264"/>
      <c r="AF226" s="264"/>
      <c r="AG226" s="266"/>
      <c r="AH226" s="264"/>
      <c r="AI226" s="267"/>
    </row>
    <row r="227" spans="1:35" ht="15.75" thickBot="1" x14ac:dyDescent="0.3">
      <c r="A227" s="264"/>
      <c r="B227" s="264"/>
      <c r="C227" s="264"/>
      <c r="D227" s="264"/>
      <c r="E227" s="264"/>
      <c r="F227" s="264"/>
      <c r="G227" s="264"/>
      <c r="H227" s="264"/>
      <c r="I227" s="264"/>
      <c r="J227" s="264"/>
      <c r="K227" s="264"/>
      <c r="L227" s="264"/>
      <c r="M227" s="264"/>
      <c r="N227" s="264"/>
      <c r="O227" s="266"/>
      <c r="P227" s="264"/>
      <c r="Q227" s="268"/>
      <c r="R227" s="280"/>
      <c r="S227" s="281"/>
      <c r="T227" s="281"/>
      <c r="U227" s="281"/>
      <c r="V227" s="282"/>
      <c r="W227" s="268"/>
      <c r="X227" s="268"/>
      <c r="Y227" s="254" t="s">
        <v>839</v>
      </c>
      <c r="Z227" s="254" t="s">
        <v>840</v>
      </c>
      <c r="AA227" s="254" t="s">
        <v>839</v>
      </c>
      <c r="AB227" s="254" t="s">
        <v>842</v>
      </c>
      <c r="AD227" s="271"/>
      <c r="AE227" s="264"/>
      <c r="AF227" s="264"/>
      <c r="AG227" s="266"/>
      <c r="AH227" s="264"/>
      <c r="AI227" s="264"/>
    </row>
    <row r="228" spans="1:35" ht="255" x14ac:dyDescent="0.25">
      <c r="A228" s="264"/>
      <c r="B228" s="264"/>
      <c r="C228" s="264"/>
      <c r="D228" s="264"/>
      <c r="E228" s="264"/>
      <c r="F228" s="264"/>
      <c r="G228" s="264"/>
      <c r="H228" s="264"/>
      <c r="I228" s="264"/>
      <c r="J228" s="264"/>
      <c r="K228" s="264"/>
      <c r="L228" s="264"/>
      <c r="M228" s="264"/>
      <c r="N228" s="264"/>
      <c r="O228" s="266"/>
      <c r="P228" s="264"/>
      <c r="Q228" s="257" t="s">
        <v>1735</v>
      </c>
      <c r="R228" s="257" t="s">
        <v>1328</v>
      </c>
      <c r="S228" s="257" t="s">
        <v>1311</v>
      </c>
      <c r="T228" s="257" t="s">
        <v>1312</v>
      </c>
      <c r="U228" s="257" t="s">
        <v>1313</v>
      </c>
      <c r="V228" s="257" t="s">
        <v>1314</v>
      </c>
      <c r="W228" s="257">
        <v>21.6</v>
      </c>
      <c r="X228" s="257">
        <v>60</v>
      </c>
      <c r="Y228" s="254" t="s">
        <v>828</v>
      </c>
      <c r="Z228" s="261">
        <v>45405</v>
      </c>
      <c r="AA228" s="254" t="s">
        <v>828</v>
      </c>
      <c r="AB228" s="261">
        <v>45408</v>
      </c>
      <c r="AD228" s="271"/>
      <c r="AE228" s="264"/>
      <c r="AF228" s="264"/>
      <c r="AG228" s="266"/>
      <c r="AH228" s="264"/>
      <c r="AI228" s="279" t="s">
        <v>1736</v>
      </c>
    </row>
    <row r="229" spans="1:35" ht="280.5" x14ac:dyDescent="0.25">
      <c r="A229" s="264"/>
      <c r="B229" s="264"/>
      <c r="C229" s="264"/>
      <c r="D229" s="264"/>
      <c r="E229" s="264"/>
      <c r="F229" s="264"/>
      <c r="G229" s="264"/>
      <c r="H229" s="264"/>
      <c r="I229" s="264"/>
      <c r="J229" s="264"/>
      <c r="K229" s="264"/>
      <c r="L229" s="264"/>
      <c r="M229" s="264"/>
      <c r="N229" s="264"/>
      <c r="O229" s="266"/>
      <c r="P229" s="264"/>
      <c r="Q229" s="264"/>
      <c r="R229" s="264"/>
      <c r="S229" s="264"/>
      <c r="T229" s="264"/>
      <c r="U229" s="264"/>
      <c r="V229" s="264"/>
      <c r="W229" s="264"/>
      <c r="X229" s="264"/>
      <c r="Y229" s="254" t="s">
        <v>836</v>
      </c>
      <c r="Z229" s="254" t="s">
        <v>1737</v>
      </c>
      <c r="AA229" s="254" t="s">
        <v>836</v>
      </c>
      <c r="AB229" s="254" t="s">
        <v>1738</v>
      </c>
      <c r="AD229" s="271"/>
      <c r="AE229" s="264"/>
      <c r="AF229" s="264"/>
      <c r="AG229" s="266"/>
      <c r="AH229" s="264"/>
      <c r="AI229" s="264"/>
    </row>
    <row r="230" spans="1:35" ht="15.75" thickBot="1" x14ac:dyDescent="0.3">
      <c r="A230" s="268"/>
      <c r="B230" s="268"/>
      <c r="C230" s="268"/>
      <c r="D230" s="268"/>
      <c r="E230" s="268"/>
      <c r="F230" s="268"/>
      <c r="G230" s="268"/>
      <c r="H230" s="268"/>
      <c r="I230" s="268"/>
      <c r="J230" s="268"/>
      <c r="K230" s="268"/>
      <c r="L230" s="268"/>
      <c r="M230" s="268"/>
      <c r="N230" s="268"/>
      <c r="O230" s="272"/>
      <c r="P230" s="268"/>
      <c r="Q230" s="268"/>
      <c r="R230" s="268"/>
      <c r="S230" s="268"/>
      <c r="T230" s="268"/>
      <c r="U230" s="268"/>
      <c r="V230" s="268"/>
      <c r="W230" s="268"/>
      <c r="X230" s="268"/>
      <c r="Y230" s="254" t="s">
        <v>839</v>
      </c>
      <c r="Z230" s="254" t="s">
        <v>840</v>
      </c>
      <c r="AA230" s="254" t="s">
        <v>839</v>
      </c>
      <c r="AB230" s="254" t="s">
        <v>842</v>
      </c>
      <c r="AD230" s="271"/>
      <c r="AE230" s="268"/>
      <c r="AF230" s="268"/>
      <c r="AG230" s="272"/>
      <c r="AH230" s="268"/>
      <c r="AI230" s="268"/>
    </row>
    <row r="231" spans="1:35" ht="102" x14ac:dyDescent="0.25">
      <c r="A231" s="257" t="s">
        <v>1726</v>
      </c>
      <c r="B231" s="257">
        <v>15</v>
      </c>
      <c r="C231" s="257">
        <v>1</v>
      </c>
      <c r="D231" s="257" t="s">
        <v>1299</v>
      </c>
      <c r="E231" s="257" t="s">
        <v>801</v>
      </c>
      <c r="F231" s="257" t="s">
        <v>806</v>
      </c>
      <c r="G231" s="257" t="s">
        <v>1739</v>
      </c>
      <c r="H231" s="257" t="s">
        <v>1728</v>
      </c>
      <c r="I231" s="257" t="s">
        <v>1302</v>
      </c>
      <c r="J231" s="257" t="s">
        <v>1740</v>
      </c>
      <c r="K231" s="257" t="s">
        <v>1741</v>
      </c>
      <c r="L231" s="257" t="s">
        <v>1305</v>
      </c>
      <c r="M231" s="257" t="s">
        <v>1315</v>
      </c>
      <c r="N231" s="257" t="s">
        <v>1306</v>
      </c>
      <c r="O231" s="262" t="s">
        <v>1306</v>
      </c>
      <c r="P231" s="257" t="s">
        <v>1308</v>
      </c>
      <c r="Q231" s="257" t="s">
        <v>845</v>
      </c>
      <c r="R231" s="284" t="s">
        <v>1328</v>
      </c>
      <c r="S231" s="285" t="s">
        <v>1311</v>
      </c>
      <c r="T231" s="285" t="s">
        <v>1312</v>
      </c>
      <c r="U231" s="285" t="s">
        <v>1313</v>
      </c>
      <c r="V231" s="286" t="s">
        <v>1314</v>
      </c>
      <c r="W231" s="257">
        <v>36</v>
      </c>
      <c r="X231" s="257">
        <v>60</v>
      </c>
      <c r="Y231" s="254" t="s">
        <v>828</v>
      </c>
      <c r="Z231" s="261">
        <v>45405</v>
      </c>
      <c r="AA231" s="254" t="s">
        <v>828</v>
      </c>
      <c r="AB231" s="261">
        <v>45408</v>
      </c>
      <c r="AD231" s="271"/>
      <c r="AE231" s="257" t="s">
        <v>1356</v>
      </c>
      <c r="AF231" s="257" t="s">
        <v>1306</v>
      </c>
      <c r="AG231" s="262" t="s">
        <v>1306</v>
      </c>
      <c r="AH231" s="257" t="s">
        <v>1308</v>
      </c>
      <c r="AI231" s="263" t="s">
        <v>1742</v>
      </c>
    </row>
    <row r="232" spans="1:35" ht="127.5" x14ac:dyDescent="0.25">
      <c r="A232" s="264"/>
      <c r="B232" s="264"/>
      <c r="C232" s="264"/>
      <c r="D232" s="264"/>
      <c r="E232" s="264"/>
      <c r="F232" s="264"/>
      <c r="G232" s="264"/>
      <c r="H232" s="264"/>
      <c r="I232" s="264"/>
      <c r="J232" s="264"/>
      <c r="K232" s="264"/>
      <c r="L232" s="264"/>
      <c r="M232" s="264"/>
      <c r="N232" s="264"/>
      <c r="O232" s="266"/>
      <c r="P232" s="264"/>
      <c r="Q232" s="264"/>
      <c r="R232" s="259"/>
      <c r="S232" s="254"/>
      <c r="T232" s="254"/>
      <c r="U232" s="254"/>
      <c r="V232" s="260"/>
      <c r="W232" s="264"/>
      <c r="X232" s="264"/>
      <c r="Y232" s="254" t="s">
        <v>836</v>
      </c>
      <c r="Z232" s="254" t="s">
        <v>849</v>
      </c>
      <c r="AA232" s="254" t="s">
        <v>836</v>
      </c>
      <c r="AB232" s="254" t="s">
        <v>1743</v>
      </c>
      <c r="AD232" s="271"/>
      <c r="AE232" s="264"/>
      <c r="AF232" s="264"/>
      <c r="AG232" s="266"/>
      <c r="AH232" s="264"/>
      <c r="AI232" s="267"/>
    </row>
    <row r="233" spans="1:35" x14ac:dyDescent="0.25">
      <c r="A233" s="264"/>
      <c r="B233" s="264"/>
      <c r="C233" s="264"/>
      <c r="D233" s="264"/>
      <c r="E233" s="264"/>
      <c r="F233" s="264"/>
      <c r="G233" s="264"/>
      <c r="H233" s="264"/>
      <c r="I233" s="264"/>
      <c r="J233" s="264"/>
      <c r="K233" s="264"/>
      <c r="L233" s="264"/>
      <c r="M233" s="264"/>
      <c r="N233" s="264"/>
      <c r="O233" s="266"/>
      <c r="P233" s="264"/>
      <c r="Q233" s="264"/>
      <c r="R233" s="259"/>
      <c r="S233" s="254"/>
      <c r="T233" s="254"/>
      <c r="U233" s="254"/>
      <c r="V233" s="260"/>
      <c r="W233" s="264"/>
      <c r="X233" s="264"/>
      <c r="Y233" s="254" t="s">
        <v>839</v>
      </c>
      <c r="Z233" s="254" t="s">
        <v>840</v>
      </c>
      <c r="AA233" s="254" t="s">
        <v>839</v>
      </c>
      <c r="AB233" s="254" t="s">
        <v>842</v>
      </c>
      <c r="AD233" s="271"/>
      <c r="AE233" s="264"/>
      <c r="AF233" s="264"/>
      <c r="AG233" s="266"/>
      <c r="AH233" s="264"/>
      <c r="AI233" s="264"/>
    </row>
    <row r="234" spans="1:35" ht="15.75" thickBot="1" x14ac:dyDescent="0.3">
      <c r="A234" s="268"/>
      <c r="B234" s="268"/>
      <c r="C234" s="268"/>
      <c r="D234" s="268"/>
      <c r="E234" s="268"/>
      <c r="F234" s="268"/>
      <c r="G234" s="268"/>
      <c r="H234" s="268"/>
      <c r="I234" s="268"/>
      <c r="J234" s="268"/>
      <c r="K234" s="268"/>
      <c r="L234" s="268"/>
      <c r="M234" s="268"/>
      <c r="N234" s="268"/>
      <c r="O234" s="272"/>
      <c r="P234" s="268"/>
      <c r="Q234" s="268"/>
      <c r="R234" s="259"/>
      <c r="S234" s="254"/>
      <c r="T234" s="254"/>
      <c r="U234" s="254"/>
      <c r="V234" s="260"/>
      <c r="W234" s="268"/>
      <c r="X234" s="268"/>
      <c r="Y234" s="270"/>
      <c r="AD234" s="271"/>
      <c r="AE234" s="268"/>
      <c r="AF234" s="268"/>
      <c r="AG234" s="272"/>
      <c r="AH234" s="268"/>
      <c r="AI234" s="273" t="s">
        <v>1744</v>
      </c>
    </row>
    <row r="235" spans="1:35" ht="114.75" x14ac:dyDescent="0.25">
      <c r="A235" s="257" t="s">
        <v>1745</v>
      </c>
      <c r="B235" s="257">
        <v>24</v>
      </c>
      <c r="C235" s="257">
        <v>1</v>
      </c>
      <c r="D235" s="257" t="s">
        <v>1299</v>
      </c>
      <c r="E235" s="257" t="s">
        <v>905</v>
      </c>
      <c r="F235" s="257" t="s">
        <v>908</v>
      </c>
      <c r="G235" s="257" t="s">
        <v>1746</v>
      </c>
      <c r="H235" s="257" t="s">
        <v>1747</v>
      </c>
      <c r="I235" s="257" t="s">
        <v>1302</v>
      </c>
      <c r="J235" s="257" t="s">
        <v>1748</v>
      </c>
      <c r="K235" s="257" t="s">
        <v>1749</v>
      </c>
      <c r="L235" s="257" t="s">
        <v>1341</v>
      </c>
      <c r="M235" s="257" t="s">
        <v>1315</v>
      </c>
      <c r="N235" s="257" t="s">
        <v>1306</v>
      </c>
      <c r="O235" s="262" t="s">
        <v>1306</v>
      </c>
      <c r="P235" s="257" t="s">
        <v>1308</v>
      </c>
      <c r="Q235" s="257" t="s">
        <v>1750</v>
      </c>
      <c r="R235" s="259" t="s">
        <v>1328</v>
      </c>
      <c r="S235" s="254" t="s">
        <v>1311</v>
      </c>
      <c r="T235" s="254" t="s">
        <v>1587</v>
      </c>
      <c r="U235" s="254" t="s">
        <v>1313</v>
      </c>
      <c r="V235" s="260" t="s">
        <v>1314</v>
      </c>
      <c r="W235" s="257">
        <v>36</v>
      </c>
      <c r="X235" s="257">
        <v>60</v>
      </c>
      <c r="Y235" s="254" t="s">
        <v>828</v>
      </c>
      <c r="Z235" s="261">
        <v>45406</v>
      </c>
      <c r="AA235" s="254" t="s">
        <v>828</v>
      </c>
      <c r="AB235" s="261">
        <v>45411</v>
      </c>
      <c r="AC235" s="254" t="s">
        <v>828</v>
      </c>
      <c r="AD235" s="261">
        <v>45414</v>
      </c>
      <c r="AE235" s="257" t="s">
        <v>1356</v>
      </c>
      <c r="AF235" s="257" t="s">
        <v>1306</v>
      </c>
      <c r="AG235" s="262" t="s">
        <v>1306</v>
      </c>
      <c r="AH235" s="257" t="s">
        <v>1308</v>
      </c>
      <c r="AI235" s="263" t="s">
        <v>1751</v>
      </c>
    </row>
    <row r="236" spans="1:35" ht="102" x14ac:dyDescent="0.25">
      <c r="A236" s="264"/>
      <c r="B236" s="264"/>
      <c r="C236" s="264"/>
      <c r="D236" s="264"/>
      <c r="E236" s="264"/>
      <c r="F236" s="264"/>
      <c r="G236" s="264"/>
      <c r="H236" s="264"/>
      <c r="I236" s="264"/>
      <c r="J236" s="264"/>
      <c r="K236" s="264"/>
      <c r="L236" s="264"/>
      <c r="M236" s="264"/>
      <c r="N236" s="264"/>
      <c r="O236" s="266"/>
      <c r="P236" s="264"/>
      <c r="Q236" s="264"/>
      <c r="R236" s="259"/>
      <c r="S236" s="254"/>
      <c r="T236" s="254"/>
      <c r="U236" s="254"/>
      <c r="V236" s="260"/>
      <c r="W236" s="264"/>
      <c r="X236" s="264"/>
      <c r="Y236" s="254" t="s">
        <v>836</v>
      </c>
      <c r="Z236" s="254" t="s">
        <v>1752</v>
      </c>
      <c r="AA236" s="254" t="s">
        <v>836</v>
      </c>
      <c r="AB236" s="254" t="s">
        <v>1753</v>
      </c>
      <c r="AC236" s="254" t="s">
        <v>836</v>
      </c>
      <c r="AD236" s="254" t="s">
        <v>1754</v>
      </c>
      <c r="AE236" s="264"/>
      <c r="AF236" s="264"/>
      <c r="AG236" s="266"/>
      <c r="AH236" s="264"/>
      <c r="AI236" s="267"/>
    </row>
    <row r="237" spans="1:35" x14ac:dyDescent="0.25">
      <c r="A237" s="264"/>
      <c r="B237" s="264"/>
      <c r="C237" s="264"/>
      <c r="D237" s="264"/>
      <c r="E237" s="264"/>
      <c r="F237" s="264"/>
      <c r="G237" s="264"/>
      <c r="H237" s="264"/>
      <c r="I237" s="264"/>
      <c r="J237" s="264"/>
      <c r="K237" s="264"/>
      <c r="L237" s="264"/>
      <c r="M237" s="264"/>
      <c r="N237" s="264"/>
      <c r="O237" s="266"/>
      <c r="P237" s="264"/>
      <c r="Q237" s="264"/>
      <c r="R237" s="259"/>
      <c r="S237" s="254"/>
      <c r="T237" s="254"/>
      <c r="U237" s="254"/>
      <c r="V237" s="260"/>
      <c r="W237" s="264"/>
      <c r="X237" s="264"/>
      <c r="Y237" s="254" t="s">
        <v>839</v>
      </c>
      <c r="Z237" s="254" t="s">
        <v>921</v>
      </c>
      <c r="AA237" s="254" t="s">
        <v>839</v>
      </c>
      <c r="AB237" s="254" t="s">
        <v>922</v>
      </c>
      <c r="AC237" s="254" t="s">
        <v>839</v>
      </c>
      <c r="AD237" s="254" t="s">
        <v>882</v>
      </c>
      <c r="AE237" s="264"/>
      <c r="AF237" s="264"/>
      <c r="AG237" s="266"/>
      <c r="AH237" s="264"/>
      <c r="AI237" s="264"/>
    </row>
    <row r="238" spans="1:35" ht="15.75" thickBot="1" x14ac:dyDescent="0.3">
      <c r="A238" s="268"/>
      <c r="B238" s="268"/>
      <c r="C238" s="268"/>
      <c r="D238" s="268"/>
      <c r="E238" s="268"/>
      <c r="F238" s="268"/>
      <c r="G238" s="268"/>
      <c r="H238" s="268"/>
      <c r="I238" s="268"/>
      <c r="J238" s="268"/>
      <c r="K238" s="268"/>
      <c r="L238" s="268"/>
      <c r="M238" s="268"/>
      <c r="N238" s="268"/>
      <c r="O238" s="272"/>
      <c r="P238" s="268"/>
      <c r="Q238" s="268"/>
      <c r="R238" s="259"/>
      <c r="S238" s="254"/>
      <c r="T238" s="254"/>
      <c r="U238" s="254"/>
      <c r="V238" s="260"/>
      <c r="W238" s="268"/>
      <c r="X238" s="268"/>
      <c r="Y238" s="270"/>
      <c r="AD238" s="271"/>
      <c r="AE238" s="268"/>
      <c r="AF238" s="268"/>
      <c r="AG238" s="272"/>
      <c r="AH238" s="268"/>
      <c r="AI238" s="273" t="s">
        <v>1755</v>
      </c>
    </row>
    <row r="239" spans="1:35" ht="114.75" x14ac:dyDescent="0.25">
      <c r="A239" s="257" t="s">
        <v>1756</v>
      </c>
      <c r="B239" s="257">
        <v>20</v>
      </c>
      <c r="C239" s="257">
        <v>1</v>
      </c>
      <c r="D239" s="257" t="s">
        <v>1299</v>
      </c>
      <c r="E239" s="257" t="s">
        <v>1097</v>
      </c>
      <c r="F239" s="257" t="s">
        <v>1100</v>
      </c>
      <c r="G239" s="257" t="s">
        <v>1757</v>
      </c>
      <c r="H239" s="257" t="s">
        <v>1758</v>
      </c>
      <c r="I239" s="257" t="s">
        <v>1302</v>
      </c>
      <c r="J239" s="257" t="s">
        <v>1759</v>
      </c>
      <c r="K239" s="257" t="s">
        <v>1760</v>
      </c>
      <c r="L239" s="257" t="s">
        <v>1341</v>
      </c>
      <c r="M239" s="257" t="s">
        <v>1356</v>
      </c>
      <c r="N239" s="257" t="s">
        <v>1342</v>
      </c>
      <c r="O239" s="258" t="s">
        <v>1307</v>
      </c>
      <c r="P239" s="257" t="s">
        <v>1308</v>
      </c>
      <c r="Q239" s="257" t="s">
        <v>1761</v>
      </c>
      <c r="R239" s="259" t="s">
        <v>1310</v>
      </c>
      <c r="S239" s="254" t="s">
        <v>1311</v>
      </c>
      <c r="T239" s="254" t="s">
        <v>1312</v>
      </c>
      <c r="U239" s="254" t="s">
        <v>1313</v>
      </c>
      <c r="V239" s="260" t="s">
        <v>1314</v>
      </c>
      <c r="W239" s="257">
        <v>28</v>
      </c>
      <c r="X239" s="257">
        <v>80</v>
      </c>
      <c r="Y239" s="254" t="s">
        <v>828</v>
      </c>
      <c r="Z239" s="261">
        <v>45404</v>
      </c>
      <c r="AA239" s="254" t="s">
        <v>828</v>
      </c>
      <c r="AB239" s="261">
        <v>45411</v>
      </c>
      <c r="AC239" s="254" t="s">
        <v>828</v>
      </c>
      <c r="AD239" s="261">
        <v>45414</v>
      </c>
      <c r="AE239" s="257" t="s">
        <v>1356</v>
      </c>
      <c r="AF239" s="257" t="s">
        <v>1342</v>
      </c>
      <c r="AG239" s="258" t="s">
        <v>1307</v>
      </c>
      <c r="AH239" s="257" t="s">
        <v>1308</v>
      </c>
      <c r="AI239" s="263" t="s">
        <v>1762</v>
      </c>
    </row>
    <row r="240" spans="1:35" ht="409.5" x14ac:dyDescent="0.25">
      <c r="A240" s="264"/>
      <c r="B240" s="264"/>
      <c r="C240" s="264"/>
      <c r="D240" s="264"/>
      <c r="E240" s="264"/>
      <c r="F240" s="264"/>
      <c r="G240" s="264"/>
      <c r="H240" s="264"/>
      <c r="I240" s="264"/>
      <c r="J240" s="264"/>
      <c r="K240" s="264"/>
      <c r="L240" s="264"/>
      <c r="M240" s="264"/>
      <c r="N240" s="264"/>
      <c r="O240" s="265"/>
      <c r="P240" s="264"/>
      <c r="Q240" s="264"/>
      <c r="R240" s="259"/>
      <c r="S240" s="254"/>
      <c r="T240" s="254"/>
      <c r="U240" s="254"/>
      <c r="V240" s="260"/>
      <c r="W240" s="264"/>
      <c r="X240" s="264"/>
      <c r="Y240" s="254" t="s">
        <v>836</v>
      </c>
      <c r="Z240" s="254" t="s">
        <v>1763</v>
      </c>
      <c r="AA240" s="254" t="s">
        <v>836</v>
      </c>
      <c r="AB240" s="254" t="s">
        <v>1764</v>
      </c>
      <c r="AC240" s="254" t="s">
        <v>836</v>
      </c>
      <c r="AD240" s="254" t="s">
        <v>1765</v>
      </c>
      <c r="AE240" s="264"/>
      <c r="AF240" s="264"/>
      <c r="AG240" s="265"/>
      <c r="AH240" s="264"/>
      <c r="AI240" s="267"/>
    </row>
    <row r="241" spans="1:35" x14ac:dyDescent="0.25">
      <c r="A241" s="264"/>
      <c r="B241" s="264"/>
      <c r="C241" s="264"/>
      <c r="D241" s="264"/>
      <c r="E241" s="264"/>
      <c r="F241" s="264"/>
      <c r="G241" s="264"/>
      <c r="H241" s="264"/>
      <c r="I241" s="264"/>
      <c r="J241" s="264"/>
      <c r="K241" s="264"/>
      <c r="L241" s="264"/>
      <c r="M241" s="264"/>
      <c r="N241" s="264"/>
      <c r="O241" s="265"/>
      <c r="P241" s="264"/>
      <c r="Q241" s="264"/>
      <c r="R241" s="259"/>
      <c r="S241" s="254"/>
      <c r="T241" s="254"/>
      <c r="U241" s="254"/>
      <c r="V241" s="260"/>
      <c r="W241" s="264"/>
      <c r="X241" s="264"/>
      <c r="Y241" s="254" t="s">
        <v>839</v>
      </c>
      <c r="Z241" s="254" t="s">
        <v>1111</v>
      </c>
      <c r="AA241" s="254" t="s">
        <v>839</v>
      </c>
      <c r="AB241" s="254" t="s">
        <v>922</v>
      </c>
      <c r="AC241" s="254" t="s">
        <v>839</v>
      </c>
      <c r="AD241" s="254" t="s">
        <v>1114</v>
      </c>
      <c r="AE241" s="264"/>
      <c r="AF241" s="264"/>
      <c r="AG241" s="265"/>
      <c r="AH241" s="264"/>
      <c r="AI241" s="264"/>
    </row>
    <row r="242" spans="1:35" ht="15.75" thickBot="1" x14ac:dyDescent="0.3">
      <c r="A242" s="268"/>
      <c r="B242" s="268"/>
      <c r="C242" s="268"/>
      <c r="D242" s="268"/>
      <c r="E242" s="268"/>
      <c r="F242" s="268"/>
      <c r="G242" s="268"/>
      <c r="H242" s="268"/>
      <c r="I242" s="268"/>
      <c r="J242" s="268"/>
      <c r="K242" s="268"/>
      <c r="L242" s="268"/>
      <c r="M242" s="268"/>
      <c r="N242" s="268"/>
      <c r="O242" s="269"/>
      <c r="P242" s="268"/>
      <c r="Q242" s="268"/>
      <c r="R242" s="259"/>
      <c r="S242" s="254"/>
      <c r="T242" s="254"/>
      <c r="U242" s="254"/>
      <c r="V242" s="260"/>
      <c r="W242" s="268"/>
      <c r="X242" s="268"/>
      <c r="Y242" s="270"/>
      <c r="AD242" s="271"/>
      <c r="AE242" s="268"/>
      <c r="AF242" s="268"/>
      <c r="AG242" s="269"/>
      <c r="AH242" s="268"/>
      <c r="AI242" s="273" t="s">
        <v>1766</v>
      </c>
    </row>
    <row r="243" spans="1:35" ht="114.75" x14ac:dyDescent="0.25">
      <c r="A243" s="257" t="s">
        <v>1756</v>
      </c>
      <c r="B243" s="257">
        <v>21</v>
      </c>
      <c r="C243" s="257">
        <v>1</v>
      </c>
      <c r="D243" s="257" t="s">
        <v>1299</v>
      </c>
      <c r="E243" s="257" t="s">
        <v>1097</v>
      </c>
      <c r="F243" s="257" t="s">
        <v>1100</v>
      </c>
      <c r="G243" s="257" t="s">
        <v>1767</v>
      </c>
      <c r="H243" s="257" t="s">
        <v>1758</v>
      </c>
      <c r="I243" s="257" t="s">
        <v>1302</v>
      </c>
      <c r="J243" s="257" t="s">
        <v>1768</v>
      </c>
      <c r="K243" s="257" t="s">
        <v>1769</v>
      </c>
      <c r="L243" s="257" t="s">
        <v>1341</v>
      </c>
      <c r="M243" s="257" t="s">
        <v>1324</v>
      </c>
      <c r="N243" s="257" t="s">
        <v>1342</v>
      </c>
      <c r="O243" s="258" t="s">
        <v>1307</v>
      </c>
      <c r="P243" s="257" t="s">
        <v>1308</v>
      </c>
      <c r="Q243" s="257" t="s">
        <v>1770</v>
      </c>
      <c r="R243" s="259" t="s">
        <v>1328</v>
      </c>
      <c r="S243" s="254" t="s">
        <v>1311</v>
      </c>
      <c r="T243" s="254" t="s">
        <v>1312</v>
      </c>
      <c r="U243" s="254" t="s">
        <v>1313</v>
      </c>
      <c r="V243" s="260" t="s">
        <v>1314</v>
      </c>
      <c r="W243" s="257">
        <v>60</v>
      </c>
      <c r="X243" s="257">
        <v>80</v>
      </c>
      <c r="Y243" s="254" t="s">
        <v>828</v>
      </c>
      <c r="Z243" s="261">
        <v>45404</v>
      </c>
      <c r="AA243" s="254" t="s">
        <v>828</v>
      </c>
      <c r="AB243" s="261">
        <v>45411</v>
      </c>
      <c r="AC243" s="254" t="s">
        <v>828</v>
      </c>
      <c r="AD243" s="261">
        <v>45414</v>
      </c>
      <c r="AE243" s="257" t="s">
        <v>1315</v>
      </c>
      <c r="AF243" s="257" t="s">
        <v>1342</v>
      </c>
      <c r="AG243" s="258" t="s">
        <v>1307</v>
      </c>
      <c r="AH243" s="257" t="s">
        <v>1308</v>
      </c>
      <c r="AI243" s="263" t="s">
        <v>1771</v>
      </c>
    </row>
    <row r="244" spans="1:35" ht="204" x14ac:dyDescent="0.25">
      <c r="A244" s="264"/>
      <c r="B244" s="264"/>
      <c r="C244" s="264"/>
      <c r="D244" s="264"/>
      <c r="E244" s="264"/>
      <c r="F244" s="264"/>
      <c r="G244" s="264"/>
      <c r="H244" s="264"/>
      <c r="I244" s="264"/>
      <c r="J244" s="264"/>
      <c r="K244" s="264"/>
      <c r="L244" s="264"/>
      <c r="M244" s="264"/>
      <c r="N244" s="264"/>
      <c r="O244" s="265"/>
      <c r="P244" s="264"/>
      <c r="Q244" s="264"/>
      <c r="R244" s="259"/>
      <c r="S244" s="254"/>
      <c r="T244" s="254"/>
      <c r="U244" s="254"/>
      <c r="V244" s="260"/>
      <c r="W244" s="264"/>
      <c r="X244" s="264"/>
      <c r="Y244" s="254" t="s">
        <v>836</v>
      </c>
      <c r="Z244" s="254" t="s">
        <v>1772</v>
      </c>
      <c r="AA244" s="254" t="s">
        <v>836</v>
      </c>
      <c r="AB244" s="254" t="s">
        <v>1773</v>
      </c>
      <c r="AC244" s="254" t="s">
        <v>836</v>
      </c>
      <c r="AD244" s="254" t="s">
        <v>1774</v>
      </c>
      <c r="AE244" s="264"/>
      <c r="AF244" s="264"/>
      <c r="AG244" s="265"/>
      <c r="AH244" s="264"/>
      <c r="AI244" s="267"/>
    </row>
    <row r="245" spans="1:35" x14ac:dyDescent="0.25">
      <c r="A245" s="264"/>
      <c r="B245" s="264"/>
      <c r="C245" s="264"/>
      <c r="D245" s="264"/>
      <c r="E245" s="264"/>
      <c r="F245" s="264"/>
      <c r="G245" s="264"/>
      <c r="H245" s="264"/>
      <c r="I245" s="264"/>
      <c r="J245" s="264"/>
      <c r="K245" s="264"/>
      <c r="L245" s="264"/>
      <c r="M245" s="264"/>
      <c r="N245" s="264"/>
      <c r="O245" s="265"/>
      <c r="P245" s="264"/>
      <c r="Q245" s="264"/>
      <c r="R245" s="259"/>
      <c r="S245" s="254"/>
      <c r="T245" s="254"/>
      <c r="U245" s="254"/>
      <c r="V245" s="260"/>
      <c r="W245" s="264"/>
      <c r="X245" s="264"/>
      <c r="Y245" s="254" t="s">
        <v>839</v>
      </c>
      <c r="Z245" s="254" t="s">
        <v>1111</v>
      </c>
      <c r="AA245" s="254" t="s">
        <v>839</v>
      </c>
      <c r="AB245" s="254" t="s">
        <v>922</v>
      </c>
      <c r="AC245" s="254" t="s">
        <v>839</v>
      </c>
      <c r="AD245" s="254" t="s">
        <v>1114</v>
      </c>
      <c r="AE245" s="264"/>
      <c r="AF245" s="264"/>
      <c r="AG245" s="265"/>
      <c r="AH245" s="264"/>
      <c r="AI245" s="264"/>
    </row>
    <row r="246" spans="1:35" ht="15.75" thickBot="1" x14ac:dyDescent="0.3">
      <c r="A246" s="268"/>
      <c r="B246" s="268"/>
      <c r="C246" s="268"/>
      <c r="D246" s="268"/>
      <c r="E246" s="268"/>
      <c r="F246" s="268"/>
      <c r="G246" s="268"/>
      <c r="H246" s="268"/>
      <c r="I246" s="268"/>
      <c r="J246" s="268"/>
      <c r="K246" s="268"/>
      <c r="L246" s="268"/>
      <c r="M246" s="268"/>
      <c r="N246" s="268"/>
      <c r="O246" s="269"/>
      <c r="P246" s="268"/>
      <c r="Q246" s="268"/>
      <c r="R246" s="259"/>
      <c r="S246" s="254"/>
      <c r="T246" s="254"/>
      <c r="U246" s="254"/>
      <c r="V246" s="260"/>
      <c r="W246" s="268"/>
      <c r="X246" s="268"/>
      <c r="Y246" s="270"/>
      <c r="AD246" s="271"/>
      <c r="AE246" s="268"/>
      <c r="AF246" s="268"/>
      <c r="AG246" s="269"/>
      <c r="AH246" s="268"/>
      <c r="AI246" s="273" t="s">
        <v>1775</v>
      </c>
    </row>
    <row r="247" spans="1:35" ht="114.75" x14ac:dyDescent="0.25">
      <c r="A247" s="257" t="s">
        <v>1756</v>
      </c>
      <c r="B247" s="257">
        <v>22</v>
      </c>
      <c r="C247" s="257">
        <v>1</v>
      </c>
      <c r="D247" s="257" t="s">
        <v>1299</v>
      </c>
      <c r="E247" s="257" t="s">
        <v>1097</v>
      </c>
      <c r="F247" s="257" t="s">
        <v>1100</v>
      </c>
      <c r="G247" s="257" t="s">
        <v>1776</v>
      </c>
      <c r="H247" s="257" t="s">
        <v>1758</v>
      </c>
      <c r="I247" s="257" t="s">
        <v>1777</v>
      </c>
      <c r="J247" s="257" t="s">
        <v>1778</v>
      </c>
      <c r="K247" s="257" t="s">
        <v>1779</v>
      </c>
      <c r="L247" s="257" t="s">
        <v>1355</v>
      </c>
      <c r="M247" s="257" t="s">
        <v>809</v>
      </c>
      <c r="N247" s="257" t="s">
        <v>1414</v>
      </c>
      <c r="O247" s="262" t="s">
        <v>1306</v>
      </c>
      <c r="P247" s="257" t="s">
        <v>1308</v>
      </c>
      <c r="Q247" s="257" t="s">
        <v>1780</v>
      </c>
      <c r="R247" s="259" t="s">
        <v>1328</v>
      </c>
      <c r="S247" s="254" t="s">
        <v>1311</v>
      </c>
      <c r="T247" s="254" t="s">
        <v>1312</v>
      </c>
      <c r="U247" s="254" t="s">
        <v>1313</v>
      </c>
      <c r="V247" s="260" t="s">
        <v>1314</v>
      </c>
      <c r="W247" s="257">
        <v>48</v>
      </c>
      <c r="X247" s="257">
        <v>40</v>
      </c>
      <c r="Y247" s="254" t="s">
        <v>828</v>
      </c>
      <c r="Z247" s="261">
        <v>45404</v>
      </c>
      <c r="AA247" s="254" t="s">
        <v>828</v>
      </c>
      <c r="AB247" s="261">
        <v>45411</v>
      </c>
      <c r="AC247" s="254" t="s">
        <v>828</v>
      </c>
      <c r="AD247" s="261">
        <v>45414</v>
      </c>
      <c r="AE247" s="257" t="s">
        <v>1356</v>
      </c>
      <c r="AF247" s="257" t="s">
        <v>1414</v>
      </c>
      <c r="AG247" s="262" t="s">
        <v>1306</v>
      </c>
      <c r="AH247" s="257" t="s">
        <v>1308</v>
      </c>
      <c r="AI247" s="263" t="s">
        <v>1781</v>
      </c>
    </row>
    <row r="248" spans="1:35" ht="409.5" x14ac:dyDescent="0.25">
      <c r="A248" s="264"/>
      <c r="B248" s="264"/>
      <c r="C248" s="264"/>
      <c r="D248" s="264"/>
      <c r="E248" s="264"/>
      <c r="F248" s="264"/>
      <c r="G248" s="264"/>
      <c r="H248" s="264"/>
      <c r="I248" s="264"/>
      <c r="J248" s="264"/>
      <c r="K248" s="264"/>
      <c r="L248" s="264"/>
      <c r="M248" s="264"/>
      <c r="N248" s="264"/>
      <c r="O248" s="266"/>
      <c r="P248" s="264"/>
      <c r="Q248" s="264"/>
      <c r="R248" s="259"/>
      <c r="S248" s="254"/>
      <c r="T248" s="254"/>
      <c r="U248" s="254"/>
      <c r="V248" s="260"/>
      <c r="W248" s="264"/>
      <c r="X248" s="264"/>
      <c r="Y248" s="254" t="s">
        <v>836</v>
      </c>
      <c r="Z248" s="254" t="s">
        <v>1782</v>
      </c>
      <c r="AA248" s="254" t="s">
        <v>836</v>
      </c>
      <c r="AB248" s="254" t="s">
        <v>1783</v>
      </c>
      <c r="AC248" s="254" t="s">
        <v>836</v>
      </c>
      <c r="AD248" s="254" t="s">
        <v>1784</v>
      </c>
      <c r="AE248" s="264"/>
      <c r="AF248" s="264"/>
      <c r="AG248" s="266"/>
      <c r="AH248" s="264"/>
      <c r="AI248" s="267"/>
    </row>
    <row r="249" spans="1:35" ht="15.75" thickBot="1" x14ac:dyDescent="0.3">
      <c r="A249" s="264"/>
      <c r="B249" s="264"/>
      <c r="C249" s="264"/>
      <c r="D249" s="264"/>
      <c r="E249" s="264"/>
      <c r="F249" s="264"/>
      <c r="G249" s="264"/>
      <c r="H249" s="264"/>
      <c r="I249" s="264"/>
      <c r="J249" s="264"/>
      <c r="K249" s="264"/>
      <c r="L249" s="264"/>
      <c r="M249" s="264"/>
      <c r="N249" s="264"/>
      <c r="O249" s="266"/>
      <c r="P249" s="264"/>
      <c r="Q249" s="268"/>
      <c r="R249" s="280"/>
      <c r="S249" s="281"/>
      <c r="T249" s="281"/>
      <c r="U249" s="281"/>
      <c r="V249" s="282"/>
      <c r="W249" s="268"/>
      <c r="X249" s="268"/>
      <c r="Y249" s="254" t="s">
        <v>839</v>
      </c>
      <c r="Z249" s="254" t="s">
        <v>1111</v>
      </c>
      <c r="AA249" s="254" t="s">
        <v>839</v>
      </c>
      <c r="AB249" s="254" t="s">
        <v>922</v>
      </c>
      <c r="AC249" s="254" t="s">
        <v>839</v>
      </c>
      <c r="AD249" s="254" t="s">
        <v>1114</v>
      </c>
      <c r="AE249" s="264"/>
      <c r="AF249" s="264"/>
      <c r="AG249" s="266"/>
      <c r="AH249" s="264"/>
      <c r="AI249" s="264"/>
    </row>
    <row r="250" spans="1:35" ht="63.75" x14ac:dyDescent="0.25">
      <c r="A250" s="264"/>
      <c r="B250" s="264"/>
      <c r="C250" s="264"/>
      <c r="D250" s="264"/>
      <c r="E250" s="264"/>
      <c r="F250" s="264"/>
      <c r="G250" s="264"/>
      <c r="H250" s="264"/>
      <c r="I250" s="264"/>
      <c r="J250" s="264"/>
      <c r="K250" s="264"/>
      <c r="L250" s="264"/>
      <c r="M250" s="264"/>
      <c r="N250" s="264"/>
      <c r="O250" s="266"/>
      <c r="P250" s="264"/>
      <c r="Q250" s="257" t="s">
        <v>1785</v>
      </c>
      <c r="R250" s="257" t="s">
        <v>1328</v>
      </c>
      <c r="S250" s="257" t="s">
        <v>1311</v>
      </c>
      <c r="T250" s="257" t="s">
        <v>1312</v>
      </c>
      <c r="U250" s="257" t="s">
        <v>1313</v>
      </c>
      <c r="V250" s="257" t="s">
        <v>1314</v>
      </c>
      <c r="W250" s="257">
        <v>28.8</v>
      </c>
      <c r="X250" s="257">
        <v>40</v>
      </c>
      <c r="Y250" s="254" t="s">
        <v>828</v>
      </c>
      <c r="Z250" s="261">
        <v>45404</v>
      </c>
      <c r="AA250" s="254" t="s">
        <v>828</v>
      </c>
      <c r="AB250" s="261">
        <v>45411</v>
      </c>
      <c r="AC250" s="254" t="s">
        <v>828</v>
      </c>
      <c r="AD250" s="261">
        <v>45414</v>
      </c>
      <c r="AE250" s="264"/>
      <c r="AF250" s="264"/>
      <c r="AG250" s="266"/>
      <c r="AH250" s="264"/>
      <c r="AI250" s="279" t="s">
        <v>1786</v>
      </c>
    </row>
    <row r="251" spans="1:35" ht="102" x14ac:dyDescent="0.25">
      <c r="A251" s="264"/>
      <c r="B251" s="264"/>
      <c r="C251" s="264"/>
      <c r="D251" s="264"/>
      <c r="E251" s="264"/>
      <c r="F251" s="264"/>
      <c r="G251" s="264"/>
      <c r="H251" s="264"/>
      <c r="I251" s="264"/>
      <c r="J251" s="264"/>
      <c r="K251" s="264"/>
      <c r="L251" s="264"/>
      <c r="M251" s="264"/>
      <c r="N251" s="264"/>
      <c r="O251" s="266"/>
      <c r="P251" s="264"/>
      <c r="Q251" s="264"/>
      <c r="R251" s="264"/>
      <c r="S251" s="264"/>
      <c r="T251" s="264"/>
      <c r="U251" s="264"/>
      <c r="V251" s="264"/>
      <c r="W251" s="264"/>
      <c r="X251" s="264"/>
      <c r="Y251" s="254" t="s">
        <v>836</v>
      </c>
      <c r="Z251" s="254" t="s">
        <v>1787</v>
      </c>
      <c r="AA251" s="254" t="s">
        <v>836</v>
      </c>
      <c r="AB251" s="254" t="s">
        <v>1788</v>
      </c>
      <c r="AC251" s="254" t="s">
        <v>836</v>
      </c>
      <c r="AD251" s="254" t="s">
        <v>1789</v>
      </c>
      <c r="AE251" s="264"/>
      <c r="AF251" s="264"/>
      <c r="AG251" s="266"/>
      <c r="AH251" s="264"/>
      <c r="AI251" s="264"/>
    </row>
    <row r="252" spans="1:35" ht="15.75" thickBot="1" x14ac:dyDescent="0.3">
      <c r="A252" s="268"/>
      <c r="B252" s="268"/>
      <c r="C252" s="268"/>
      <c r="D252" s="268"/>
      <c r="E252" s="268"/>
      <c r="F252" s="268"/>
      <c r="G252" s="268"/>
      <c r="H252" s="268"/>
      <c r="I252" s="268"/>
      <c r="J252" s="268"/>
      <c r="K252" s="268"/>
      <c r="L252" s="268"/>
      <c r="M252" s="268"/>
      <c r="N252" s="268"/>
      <c r="O252" s="272"/>
      <c r="P252" s="268"/>
      <c r="Q252" s="268"/>
      <c r="R252" s="268"/>
      <c r="S252" s="268"/>
      <c r="T252" s="268"/>
      <c r="U252" s="268"/>
      <c r="V252" s="268"/>
      <c r="W252" s="268"/>
      <c r="X252" s="268"/>
      <c r="Y252" s="254" t="s">
        <v>839</v>
      </c>
      <c r="Z252" s="254" t="s">
        <v>1111</v>
      </c>
      <c r="AA252" s="254" t="s">
        <v>839</v>
      </c>
      <c r="AB252" s="254" t="s">
        <v>922</v>
      </c>
      <c r="AC252" s="254" t="s">
        <v>839</v>
      </c>
      <c r="AD252" s="254" t="s">
        <v>1114</v>
      </c>
      <c r="AE252" s="268"/>
      <c r="AF252" s="268"/>
      <c r="AG252" s="272"/>
      <c r="AH252" s="268"/>
      <c r="AI252" s="268"/>
    </row>
    <row r="253" spans="1:35" ht="102" x14ac:dyDescent="0.25">
      <c r="A253" s="257" t="s">
        <v>1790</v>
      </c>
      <c r="B253" s="257">
        <v>45</v>
      </c>
      <c r="C253" s="257">
        <v>1</v>
      </c>
      <c r="D253" s="257" t="s">
        <v>1299</v>
      </c>
      <c r="E253" s="257" t="s">
        <v>1178</v>
      </c>
      <c r="F253" s="257" t="s">
        <v>1181</v>
      </c>
      <c r="G253" s="257" t="s">
        <v>1791</v>
      </c>
      <c r="H253" s="257" t="s">
        <v>1792</v>
      </c>
      <c r="I253" s="257" t="s">
        <v>1302</v>
      </c>
      <c r="J253" s="257" t="s">
        <v>1793</v>
      </c>
      <c r="K253" s="257" t="s">
        <v>1794</v>
      </c>
      <c r="L253" s="257" t="s">
        <v>1795</v>
      </c>
      <c r="M253" s="257" t="s">
        <v>1315</v>
      </c>
      <c r="N253" s="257" t="s">
        <v>1398</v>
      </c>
      <c r="O253" s="262" t="s">
        <v>1306</v>
      </c>
      <c r="P253" s="257" t="s">
        <v>1308</v>
      </c>
      <c r="Q253" s="257" t="s">
        <v>1796</v>
      </c>
      <c r="R253" s="284" t="s">
        <v>1328</v>
      </c>
      <c r="S253" s="285" t="s">
        <v>1311</v>
      </c>
      <c r="T253" s="285" t="s">
        <v>1312</v>
      </c>
      <c r="U253" s="285" t="s">
        <v>1313</v>
      </c>
      <c r="V253" s="286" t="s">
        <v>1314</v>
      </c>
      <c r="W253" s="257">
        <v>36</v>
      </c>
      <c r="X253" s="257">
        <v>20</v>
      </c>
      <c r="Y253" s="254" t="s">
        <v>828</v>
      </c>
      <c r="Z253" s="261">
        <v>45406</v>
      </c>
      <c r="AA253" s="254" t="s">
        <v>828</v>
      </c>
      <c r="AB253" s="261">
        <v>45411</v>
      </c>
      <c r="AD253" s="271"/>
      <c r="AE253" s="257" t="s">
        <v>1356</v>
      </c>
      <c r="AF253" s="257" t="s">
        <v>1398</v>
      </c>
      <c r="AG253" s="277" t="s">
        <v>1399</v>
      </c>
      <c r="AH253" s="257" t="s">
        <v>1400</v>
      </c>
      <c r="AI253" s="263" t="s">
        <v>1797</v>
      </c>
    </row>
    <row r="254" spans="1:35" ht="89.25" x14ac:dyDescent="0.25">
      <c r="A254" s="264"/>
      <c r="B254" s="264"/>
      <c r="C254" s="264"/>
      <c r="D254" s="264"/>
      <c r="E254" s="264"/>
      <c r="F254" s="264"/>
      <c r="G254" s="264"/>
      <c r="H254" s="264"/>
      <c r="I254" s="264"/>
      <c r="J254" s="264"/>
      <c r="K254" s="264"/>
      <c r="L254" s="264"/>
      <c r="M254" s="264"/>
      <c r="N254" s="264"/>
      <c r="O254" s="266"/>
      <c r="P254" s="264"/>
      <c r="Q254" s="264"/>
      <c r="R254" s="259"/>
      <c r="S254" s="254"/>
      <c r="T254" s="254"/>
      <c r="U254" s="254"/>
      <c r="V254" s="260"/>
      <c r="W254" s="264"/>
      <c r="X254" s="264"/>
      <c r="Y254" s="254" t="s">
        <v>836</v>
      </c>
      <c r="Z254" s="254" t="s">
        <v>1798</v>
      </c>
      <c r="AA254" s="254" t="s">
        <v>836</v>
      </c>
      <c r="AB254" s="254" t="s">
        <v>1799</v>
      </c>
      <c r="AD254" s="271"/>
      <c r="AE254" s="264"/>
      <c r="AF254" s="264"/>
      <c r="AG254" s="278"/>
      <c r="AH254" s="264"/>
      <c r="AI254" s="279"/>
    </row>
    <row r="255" spans="1:35" ht="15.75" thickBot="1" x14ac:dyDescent="0.3">
      <c r="A255" s="264"/>
      <c r="B255" s="264"/>
      <c r="C255" s="264"/>
      <c r="D255" s="264"/>
      <c r="E255" s="264"/>
      <c r="F255" s="264"/>
      <c r="G255" s="264"/>
      <c r="H255" s="264"/>
      <c r="I255" s="264"/>
      <c r="J255" s="264"/>
      <c r="K255" s="264"/>
      <c r="L255" s="264"/>
      <c r="M255" s="264"/>
      <c r="N255" s="264"/>
      <c r="O255" s="266"/>
      <c r="P255" s="264"/>
      <c r="Q255" s="268"/>
      <c r="R255" s="280"/>
      <c r="S255" s="281"/>
      <c r="T255" s="281"/>
      <c r="U255" s="281"/>
      <c r="V255" s="282"/>
      <c r="W255" s="268"/>
      <c r="X255" s="268"/>
      <c r="Y255" s="254" t="s">
        <v>839</v>
      </c>
      <c r="Z255" s="254" t="s">
        <v>1192</v>
      </c>
      <c r="AA255" s="254" t="s">
        <v>839</v>
      </c>
      <c r="AB255" s="254" t="s">
        <v>922</v>
      </c>
      <c r="AD255" s="271"/>
      <c r="AE255" s="264"/>
      <c r="AF255" s="264"/>
      <c r="AG255" s="278"/>
      <c r="AH255" s="264"/>
      <c r="AI255" s="279"/>
    </row>
    <row r="256" spans="1:35" ht="51" x14ac:dyDescent="0.25">
      <c r="A256" s="264"/>
      <c r="B256" s="264"/>
      <c r="C256" s="264"/>
      <c r="D256" s="264"/>
      <c r="E256" s="264"/>
      <c r="F256" s="264"/>
      <c r="G256" s="264"/>
      <c r="H256" s="264"/>
      <c r="I256" s="264"/>
      <c r="J256" s="264"/>
      <c r="K256" s="264"/>
      <c r="L256" s="264"/>
      <c r="M256" s="264"/>
      <c r="N256" s="264"/>
      <c r="O256" s="266"/>
      <c r="P256" s="264"/>
      <c r="Q256" s="257" t="s">
        <v>1800</v>
      </c>
      <c r="R256" s="257" t="s">
        <v>1328</v>
      </c>
      <c r="S256" s="257" t="s">
        <v>1311</v>
      </c>
      <c r="T256" s="257" t="s">
        <v>1312</v>
      </c>
      <c r="U256" s="257" t="s">
        <v>1313</v>
      </c>
      <c r="V256" s="257" t="s">
        <v>1314</v>
      </c>
      <c r="W256" s="257">
        <v>21.6</v>
      </c>
      <c r="X256" s="257">
        <v>20</v>
      </c>
      <c r="Y256" s="254" t="s">
        <v>828</v>
      </c>
      <c r="Z256" s="261">
        <v>45406</v>
      </c>
      <c r="AA256" s="254" t="s">
        <v>828</v>
      </c>
      <c r="AB256" s="261">
        <v>45411</v>
      </c>
      <c r="AD256" s="271"/>
      <c r="AE256" s="264"/>
      <c r="AF256" s="264"/>
      <c r="AG256" s="278"/>
      <c r="AH256" s="264"/>
      <c r="AI256" s="279"/>
    </row>
    <row r="257" spans="1:35" ht="89.25" x14ac:dyDescent="0.25">
      <c r="A257" s="264"/>
      <c r="B257" s="264"/>
      <c r="C257" s="264"/>
      <c r="D257" s="264"/>
      <c r="E257" s="264"/>
      <c r="F257" s="264"/>
      <c r="G257" s="264"/>
      <c r="H257" s="264"/>
      <c r="I257" s="264"/>
      <c r="J257" s="264"/>
      <c r="K257" s="264"/>
      <c r="L257" s="264"/>
      <c r="M257" s="264"/>
      <c r="N257" s="264"/>
      <c r="O257" s="266"/>
      <c r="P257" s="264"/>
      <c r="Q257" s="264"/>
      <c r="R257" s="264"/>
      <c r="S257" s="264"/>
      <c r="T257" s="264"/>
      <c r="U257" s="264"/>
      <c r="V257" s="264"/>
      <c r="W257" s="264"/>
      <c r="X257" s="264"/>
      <c r="Y257" s="254" t="s">
        <v>836</v>
      </c>
      <c r="Z257" s="254" t="s">
        <v>1801</v>
      </c>
      <c r="AA257" s="254" t="s">
        <v>836</v>
      </c>
      <c r="AB257" s="254" t="s">
        <v>1802</v>
      </c>
      <c r="AD257" s="271"/>
      <c r="AE257" s="264"/>
      <c r="AF257" s="264"/>
      <c r="AG257" s="278"/>
      <c r="AH257" s="264"/>
      <c r="AI257" s="279"/>
    </row>
    <row r="258" spans="1:35" ht="15.75" thickBot="1" x14ac:dyDescent="0.3">
      <c r="A258" s="268"/>
      <c r="B258" s="268"/>
      <c r="C258" s="268"/>
      <c r="D258" s="268"/>
      <c r="E258" s="268"/>
      <c r="F258" s="268"/>
      <c r="G258" s="268"/>
      <c r="H258" s="268"/>
      <c r="I258" s="268"/>
      <c r="J258" s="268"/>
      <c r="K258" s="268"/>
      <c r="L258" s="268"/>
      <c r="M258" s="268"/>
      <c r="N258" s="268"/>
      <c r="O258" s="272"/>
      <c r="P258" s="268"/>
      <c r="Q258" s="268"/>
      <c r="R258" s="268"/>
      <c r="S258" s="268"/>
      <c r="T258" s="268"/>
      <c r="U258" s="268"/>
      <c r="V258" s="268"/>
      <c r="W258" s="268"/>
      <c r="X258" s="268"/>
      <c r="Y258" s="254" t="s">
        <v>839</v>
      </c>
      <c r="Z258" s="254" t="s">
        <v>1192</v>
      </c>
      <c r="AA258" s="254" t="s">
        <v>839</v>
      </c>
      <c r="AB258" s="254" t="s">
        <v>922</v>
      </c>
      <c r="AD258" s="271"/>
      <c r="AE258" s="268"/>
      <c r="AF258" s="268"/>
      <c r="AG258" s="283"/>
      <c r="AH258" s="268"/>
      <c r="AI258" s="273"/>
    </row>
    <row r="259" spans="1:35" ht="229.5" x14ac:dyDescent="0.25">
      <c r="A259" s="257" t="s">
        <v>1790</v>
      </c>
      <c r="B259" s="257">
        <v>46</v>
      </c>
      <c r="C259" s="257">
        <v>1</v>
      </c>
      <c r="D259" s="257" t="s">
        <v>1299</v>
      </c>
      <c r="E259" s="257" t="s">
        <v>1178</v>
      </c>
      <c r="F259" s="257" t="s">
        <v>1181</v>
      </c>
      <c r="G259" s="257" t="s">
        <v>1803</v>
      </c>
      <c r="H259" s="257" t="s">
        <v>1792</v>
      </c>
      <c r="I259" s="257" t="s">
        <v>1431</v>
      </c>
      <c r="J259" s="257" t="s">
        <v>1804</v>
      </c>
      <c r="K259" s="257" t="s">
        <v>1805</v>
      </c>
      <c r="L259" s="257" t="s">
        <v>1341</v>
      </c>
      <c r="M259" s="257" t="s">
        <v>1315</v>
      </c>
      <c r="N259" s="257" t="s">
        <v>1306</v>
      </c>
      <c r="O259" s="262" t="s">
        <v>1306</v>
      </c>
      <c r="P259" s="257" t="s">
        <v>1308</v>
      </c>
      <c r="Q259" s="257" t="s">
        <v>1806</v>
      </c>
      <c r="R259" s="284" t="s">
        <v>1328</v>
      </c>
      <c r="S259" s="285" t="s">
        <v>1311</v>
      </c>
      <c r="T259" s="285" t="s">
        <v>1312</v>
      </c>
      <c r="U259" s="285" t="s">
        <v>1807</v>
      </c>
      <c r="V259" s="286" t="s">
        <v>1314</v>
      </c>
      <c r="W259" s="257">
        <v>36</v>
      </c>
      <c r="X259" s="257">
        <v>60</v>
      </c>
      <c r="Y259" s="254" t="s">
        <v>828</v>
      </c>
      <c r="Z259" s="261">
        <v>45406</v>
      </c>
      <c r="AA259" s="254" t="s">
        <v>828</v>
      </c>
      <c r="AB259" s="261">
        <v>45411</v>
      </c>
      <c r="AC259" s="254" t="s">
        <v>828</v>
      </c>
      <c r="AD259" s="261">
        <v>45415</v>
      </c>
      <c r="AE259" s="257" t="s">
        <v>1402</v>
      </c>
      <c r="AF259" s="257" t="s">
        <v>1306</v>
      </c>
      <c r="AG259" s="262" t="s">
        <v>1306</v>
      </c>
      <c r="AH259" s="257" t="s">
        <v>1308</v>
      </c>
      <c r="AI259" s="263" t="s">
        <v>1808</v>
      </c>
    </row>
    <row r="260" spans="1:35" ht="409.5" x14ac:dyDescent="0.25">
      <c r="A260" s="264"/>
      <c r="B260" s="264"/>
      <c r="C260" s="264"/>
      <c r="D260" s="264"/>
      <c r="E260" s="264"/>
      <c r="F260" s="264"/>
      <c r="G260" s="264"/>
      <c r="H260" s="264"/>
      <c r="I260" s="264"/>
      <c r="J260" s="264"/>
      <c r="K260" s="264"/>
      <c r="L260" s="264"/>
      <c r="M260" s="264"/>
      <c r="N260" s="264"/>
      <c r="O260" s="266"/>
      <c r="P260" s="264"/>
      <c r="Q260" s="264"/>
      <c r="R260" s="259"/>
      <c r="S260" s="254"/>
      <c r="T260" s="254"/>
      <c r="U260" s="254"/>
      <c r="V260" s="260"/>
      <c r="W260" s="264"/>
      <c r="X260" s="264"/>
      <c r="Y260" s="254" t="s">
        <v>836</v>
      </c>
      <c r="Z260" s="254" t="s">
        <v>1809</v>
      </c>
      <c r="AA260" s="254" t="s">
        <v>836</v>
      </c>
      <c r="AB260" s="254" t="s">
        <v>1810</v>
      </c>
      <c r="AC260" s="254" t="s">
        <v>836</v>
      </c>
      <c r="AD260" s="254" t="s">
        <v>1811</v>
      </c>
      <c r="AE260" s="264"/>
      <c r="AF260" s="264"/>
      <c r="AG260" s="266"/>
      <c r="AH260" s="264"/>
      <c r="AI260" s="267"/>
    </row>
    <row r="261" spans="1:35" ht="15.75" thickBot="1" x14ac:dyDescent="0.3">
      <c r="A261" s="264"/>
      <c r="B261" s="264"/>
      <c r="C261" s="264"/>
      <c r="D261" s="264"/>
      <c r="E261" s="264"/>
      <c r="F261" s="264"/>
      <c r="G261" s="264"/>
      <c r="H261" s="264"/>
      <c r="I261" s="264"/>
      <c r="J261" s="264"/>
      <c r="K261" s="264"/>
      <c r="L261" s="264"/>
      <c r="M261" s="264"/>
      <c r="N261" s="264"/>
      <c r="O261" s="266"/>
      <c r="P261" s="264"/>
      <c r="Q261" s="268"/>
      <c r="R261" s="280"/>
      <c r="S261" s="281"/>
      <c r="T261" s="281"/>
      <c r="U261" s="281"/>
      <c r="V261" s="282"/>
      <c r="W261" s="268"/>
      <c r="X261" s="268"/>
      <c r="Y261" s="254" t="s">
        <v>839</v>
      </c>
      <c r="Z261" s="254" t="s">
        <v>1812</v>
      </c>
      <c r="AA261" s="254" t="s">
        <v>839</v>
      </c>
      <c r="AB261" s="254" t="s">
        <v>922</v>
      </c>
      <c r="AC261" s="254" t="s">
        <v>839</v>
      </c>
      <c r="AD261" s="254" t="s">
        <v>1114</v>
      </c>
      <c r="AE261" s="264"/>
      <c r="AF261" s="264"/>
      <c r="AG261" s="266"/>
      <c r="AH261" s="264"/>
      <c r="AI261" s="264"/>
    </row>
    <row r="262" spans="1:35" ht="242.25" x14ac:dyDescent="0.25">
      <c r="A262" s="264"/>
      <c r="B262" s="264"/>
      <c r="C262" s="264"/>
      <c r="D262" s="264"/>
      <c r="E262" s="264"/>
      <c r="F262" s="264"/>
      <c r="G262" s="264"/>
      <c r="H262" s="264"/>
      <c r="I262" s="264"/>
      <c r="J262" s="264"/>
      <c r="K262" s="264"/>
      <c r="L262" s="264"/>
      <c r="M262" s="264"/>
      <c r="N262" s="264"/>
      <c r="O262" s="266"/>
      <c r="P262" s="264"/>
      <c r="Q262" s="257" t="s">
        <v>1813</v>
      </c>
      <c r="R262" s="257" t="s">
        <v>1328</v>
      </c>
      <c r="S262" s="257" t="s">
        <v>1311</v>
      </c>
      <c r="T262" s="257" t="s">
        <v>1312</v>
      </c>
      <c r="U262" s="257" t="s">
        <v>1313</v>
      </c>
      <c r="V262" s="257" t="s">
        <v>1314</v>
      </c>
      <c r="W262" s="257">
        <v>21.6</v>
      </c>
      <c r="X262" s="257">
        <v>60</v>
      </c>
      <c r="Y262" s="254" t="s">
        <v>828</v>
      </c>
      <c r="Z262" s="261">
        <v>45406</v>
      </c>
      <c r="AA262" s="254" t="s">
        <v>828</v>
      </c>
      <c r="AB262" s="261">
        <v>45411</v>
      </c>
      <c r="AC262" s="254" t="s">
        <v>828</v>
      </c>
      <c r="AD262" s="261">
        <v>45415</v>
      </c>
      <c r="AE262" s="264"/>
      <c r="AF262" s="264"/>
      <c r="AG262" s="266"/>
      <c r="AH262" s="264"/>
      <c r="AI262" s="279" t="s">
        <v>1814</v>
      </c>
    </row>
    <row r="263" spans="1:35" ht="293.25" x14ac:dyDescent="0.25">
      <c r="A263" s="264"/>
      <c r="B263" s="264"/>
      <c r="C263" s="264"/>
      <c r="D263" s="264"/>
      <c r="E263" s="264"/>
      <c r="F263" s="264"/>
      <c r="G263" s="264"/>
      <c r="H263" s="264"/>
      <c r="I263" s="264"/>
      <c r="J263" s="264"/>
      <c r="K263" s="264"/>
      <c r="L263" s="264"/>
      <c r="M263" s="264"/>
      <c r="N263" s="264"/>
      <c r="O263" s="266"/>
      <c r="P263" s="264"/>
      <c r="Q263" s="264"/>
      <c r="R263" s="264"/>
      <c r="S263" s="264"/>
      <c r="T263" s="264"/>
      <c r="U263" s="264"/>
      <c r="V263" s="264"/>
      <c r="W263" s="264"/>
      <c r="X263" s="264"/>
      <c r="Y263" s="254" t="s">
        <v>836</v>
      </c>
      <c r="Z263" s="254" t="s">
        <v>1815</v>
      </c>
      <c r="AA263" s="254" t="s">
        <v>836</v>
      </c>
      <c r="AB263" s="254" t="s">
        <v>1816</v>
      </c>
      <c r="AC263" s="254" t="s">
        <v>836</v>
      </c>
      <c r="AD263" s="254" t="s">
        <v>1817</v>
      </c>
      <c r="AE263" s="264"/>
      <c r="AF263" s="264"/>
      <c r="AG263" s="266"/>
      <c r="AH263" s="264"/>
      <c r="AI263" s="264"/>
    </row>
    <row r="264" spans="1:35" x14ac:dyDescent="0.25">
      <c r="A264" s="264"/>
      <c r="B264" s="264"/>
      <c r="C264" s="264"/>
      <c r="D264" s="264"/>
      <c r="E264" s="264"/>
      <c r="F264" s="264"/>
      <c r="G264" s="264"/>
      <c r="H264" s="264"/>
      <c r="I264" s="264"/>
      <c r="J264" s="264"/>
      <c r="K264" s="264"/>
      <c r="L264" s="264"/>
      <c r="M264" s="264"/>
      <c r="N264" s="264"/>
      <c r="O264" s="266"/>
      <c r="P264" s="264"/>
      <c r="Q264" s="264"/>
      <c r="R264" s="264"/>
      <c r="S264" s="264"/>
      <c r="T264" s="264"/>
      <c r="U264" s="264"/>
      <c r="V264" s="264"/>
      <c r="W264" s="264"/>
      <c r="X264" s="264"/>
      <c r="Y264" s="254" t="s">
        <v>839</v>
      </c>
      <c r="Z264" s="254" t="s">
        <v>1812</v>
      </c>
      <c r="AA264" s="254" t="s">
        <v>839</v>
      </c>
      <c r="AB264" s="254" t="s">
        <v>922</v>
      </c>
      <c r="AC264" s="254" t="s">
        <v>839</v>
      </c>
      <c r="AD264" s="254" t="s">
        <v>1114</v>
      </c>
      <c r="AE264" s="264"/>
      <c r="AF264" s="264"/>
      <c r="AG264" s="266"/>
      <c r="AH264" s="264"/>
      <c r="AI264" s="264"/>
    </row>
    <row r="265" spans="1:35" x14ac:dyDescent="0.25">
      <c r="A265" s="264"/>
      <c r="B265" s="264"/>
      <c r="C265" s="264"/>
      <c r="D265" s="264"/>
      <c r="E265" s="264"/>
      <c r="F265" s="264"/>
      <c r="G265" s="264"/>
      <c r="H265" s="264"/>
      <c r="I265" s="264"/>
      <c r="J265" s="264"/>
      <c r="K265" s="264"/>
      <c r="L265" s="264"/>
      <c r="M265" s="264"/>
      <c r="N265" s="264"/>
      <c r="O265" s="266"/>
      <c r="P265" s="264"/>
      <c r="Q265" s="264"/>
      <c r="R265" s="264"/>
      <c r="S265" s="264"/>
      <c r="T265" s="264"/>
      <c r="U265" s="264"/>
      <c r="V265" s="264"/>
      <c r="W265" s="264"/>
      <c r="X265" s="264"/>
      <c r="Y265" s="255"/>
      <c r="Z265" s="255"/>
      <c r="AD265" s="271"/>
      <c r="AE265" s="264"/>
      <c r="AF265" s="264"/>
      <c r="AG265" s="266"/>
      <c r="AH265" s="264"/>
      <c r="AI265" s="264"/>
    </row>
    <row r="266" spans="1:35" x14ac:dyDescent="0.25">
      <c r="A266" s="264"/>
      <c r="B266" s="264"/>
      <c r="C266" s="264"/>
      <c r="D266" s="264"/>
      <c r="E266" s="264"/>
      <c r="F266" s="264"/>
      <c r="G266" s="264"/>
      <c r="H266" s="264"/>
      <c r="I266" s="264"/>
      <c r="J266" s="264"/>
      <c r="K266" s="264"/>
      <c r="L266" s="264"/>
      <c r="M266" s="264"/>
      <c r="N266" s="264"/>
      <c r="O266" s="266"/>
      <c r="P266" s="264"/>
      <c r="Q266" s="264"/>
      <c r="R266" s="264"/>
      <c r="S266" s="264"/>
      <c r="T266" s="264"/>
      <c r="U266" s="264"/>
      <c r="V266" s="264"/>
      <c r="W266" s="264"/>
      <c r="X266" s="264"/>
      <c r="Y266" s="287"/>
      <c r="Z266" s="288"/>
      <c r="AD266" s="271"/>
      <c r="AE266" s="264"/>
      <c r="AF266" s="264"/>
      <c r="AG266" s="266"/>
      <c r="AH266" s="264"/>
      <c r="AI266" s="264"/>
    </row>
    <row r="267" spans="1:35" x14ac:dyDescent="0.25">
      <c r="A267" s="264"/>
      <c r="B267" s="264"/>
      <c r="C267" s="264"/>
      <c r="D267" s="264"/>
      <c r="E267" s="264"/>
      <c r="F267" s="264"/>
      <c r="G267" s="264"/>
      <c r="H267" s="264"/>
      <c r="I267" s="264"/>
      <c r="J267" s="264"/>
      <c r="K267" s="264"/>
      <c r="L267" s="264"/>
      <c r="M267" s="264"/>
      <c r="N267" s="264"/>
      <c r="O267" s="266"/>
      <c r="P267" s="264"/>
      <c r="Q267" s="264"/>
      <c r="R267" s="264"/>
      <c r="S267" s="264"/>
      <c r="T267" s="264"/>
      <c r="U267" s="264"/>
      <c r="V267" s="264"/>
      <c r="W267" s="264"/>
      <c r="X267" s="264"/>
      <c r="Y267" s="254" t="s">
        <v>828</v>
      </c>
      <c r="Z267" s="261">
        <v>45408</v>
      </c>
      <c r="AD267" s="271"/>
      <c r="AE267" s="264"/>
      <c r="AF267" s="264"/>
      <c r="AG267" s="266"/>
      <c r="AH267" s="264"/>
      <c r="AI267" s="264"/>
    </row>
    <row r="268" spans="1:35" ht="89.25" x14ac:dyDescent="0.25">
      <c r="A268" s="264"/>
      <c r="B268" s="264"/>
      <c r="C268" s="264"/>
      <c r="D268" s="264"/>
      <c r="E268" s="264"/>
      <c r="F268" s="264"/>
      <c r="G268" s="264"/>
      <c r="H268" s="264"/>
      <c r="I268" s="264"/>
      <c r="J268" s="264"/>
      <c r="K268" s="264"/>
      <c r="L268" s="264"/>
      <c r="M268" s="264"/>
      <c r="N268" s="264"/>
      <c r="O268" s="266"/>
      <c r="P268" s="264"/>
      <c r="Q268" s="264"/>
      <c r="R268" s="264"/>
      <c r="S268" s="264"/>
      <c r="T268" s="264"/>
      <c r="U268" s="264"/>
      <c r="V268" s="264"/>
      <c r="W268" s="264"/>
      <c r="X268" s="264"/>
      <c r="Y268" s="254" t="s">
        <v>836</v>
      </c>
      <c r="Z268" s="254" t="s">
        <v>1818</v>
      </c>
      <c r="AD268" s="271"/>
      <c r="AE268" s="264"/>
      <c r="AF268" s="264"/>
      <c r="AG268" s="266"/>
      <c r="AH268" s="264"/>
      <c r="AI268" s="264"/>
    </row>
    <row r="269" spans="1:35" x14ac:dyDescent="0.25">
      <c r="A269" s="264"/>
      <c r="B269" s="264"/>
      <c r="C269" s="264"/>
      <c r="D269" s="264"/>
      <c r="E269" s="264"/>
      <c r="F269" s="264"/>
      <c r="G269" s="264"/>
      <c r="H269" s="264"/>
      <c r="I269" s="264"/>
      <c r="J269" s="264"/>
      <c r="K269" s="264"/>
      <c r="L269" s="264"/>
      <c r="M269" s="264"/>
      <c r="N269" s="264"/>
      <c r="O269" s="266"/>
      <c r="P269" s="264"/>
      <c r="Q269" s="264"/>
      <c r="R269" s="264"/>
      <c r="S269" s="264"/>
      <c r="T269" s="264"/>
      <c r="U269" s="264"/>
      <c r="V269" s="264"/>
      <c r="W269" s="264"/>
      <c r="X269" s="264"/>
      <c r="Y269" s="254" t="s">
        <v>839</v>
      </c>
      <c r="Z269" s="254" t="s">
        <v>1812</v>
      </c>
      <c r="AD269" s="271"/>
      <c r="AE269" s="264"/>
      <c r="AF269" s="264"/>
      <c r="AG269" s="266"/>
      <c r="AH269" s="264"/>
      <c r="AI269" s="264"/>
    </row>
    <row r="270" spans="1:35" x14ac:dyDescent="0.25">
      <c r="A270" s="264"/>
      <c r="B270" s="264"/>
      <c r="C270" s="264"/>
      <c r="D270" s="264"/>
      <c r="E270" s="264"/>
      <c r="F270" s="264"/>
      <c r="G270" s="264"/>
      <c r="H270" s="264"/>
      <c r="I270" s="264"/>
      <c r="J270" s="264"/>
      <c r="K270" s="264"/>
      <c r="L270" s="264"/>
      <c r="M270" s="264"/>
      <c r="N270" s="264"/>
      <c r="O270" s="266"/>
      <c r="P270" s="264"/>
      <c r="Q270" s="264"/>
      <c r="R270" s="264"/>
      <c r="S270" s="264"/>
      <c r="T270" s="264"/>
      <c r="U270" s="264"/>
      <c r="V270" s="264"/>
      <c r="W270" s="264"/>
      <c r="X270" s="264"/>
      <c r="Y270" s="255"/>
      <c r="Z270" s="255"/>
      <c r="AD270" s="271"/>
      <c r="AE270" s="264"/>
      <c r="AF270" s="264"/>
      <c r="AG270" s="266"/>
      <c r="AH270" s="264"/>
      <c r="AI270" s="264"/>
    </row>
    <row r="271" spans="1:35" x14ac:dyDescent="0.25">
      <c r="A271" s="264"/>
      <c r="B271" s="264"/>
      <c r="C271" s="264"/>
      <c r="D271" s="264"/>
      <c r="E271" s="264"/>
      <c r="F271" s="264"/>
      <c r="G271" s="264"/>
      <c r="H271" s="264"/>
      <c r="I271" s="264"/>
      <c r="J271" s="264"/>
      <c r="K271" s="264"/>
      <c r="L271" s="264"/>
      <c r="M271" s="264"/>
      <c r="N271" s="264"/>
      <c r="O271" s="266"/>
      <c r="P271" s="264"/>
      <c r="Q271" s="264"/>
      <c r="R271" s="264"/>
      <c r="S271" s="264"/>
      <c r="T271" s="264"/>
      <c r="U271" s="264"/>
      <c r="V271" s="264"/>
      <c r="W271" s="264"/>
      <c r="X271" s="264"/>
      <c r="Y271" s="287"/>
      <c r="Z271" s="288"/>
      <c r="AD271" s="271"/>
      <c r="AE271" s="264"/>
      <c r="AF271" s="264"/>
      <c r="AG271" s="266"/>
      <c r="AH271" s="264"/>
      <c r="AI271" s="264"/>
    </row>
    <row r="272" spans="1:35" x14ac:dyDescent="0.25">
      <c r="A272" s="264"/>
      <c r="B272" s="264"/>
      <c r="C272" s="264"/>
      <c r="D272" s="264"/>
      <c r="E272" s="264"/>
      <c r="F272" s="264"/>
      <c r="G272" s="264"/>
      <c r="H272" s="264"/>
      <c r="I272" s="264"/>
      <c r="J272" s="264"/>
      <c r="K272" s="264"/>
      <c r="L272" s="264"/>
      <c r="M272" s="264"/>
      <c r="N272" s="264"/>
      <c r="O272" s="266"/>
      <c r="P272" s="264"/>
      <c r="Q272" s="264"/>
      <c r="R272" s="264"/>
      <c r="S272" s="264"/>
      <c r="T272" s="264"/>
      <c r="U272" s="264"/>
      <c r="V272" s="264"/>
      <c r="W272" s="264"/>
      <c r="X272" s="264"/>
      <c r="Y272" s="254" t="s">
        <v>828</v>
      </c>
      <c r="Z272" s="261">
        <v>45408</v>
      </c>
      <c r="AD272" s="271"/>
      <c r="AE272" s="264"/>
      <c r="AF272" s="264"/>
      <c r="AG272" s="266"/>
      <c r="AH272" s="264"/>
      <c r="AI272" s="264"/>
    </row>
    <row r="273" spans="1:35" ht="38.25" x14ac:dyDescent="0.25">
      <c r="A273" s="264"/>
      <c r="B273" s="264"/>
      <c r="C273" s="264"/>
      <c r="D273" s="264"/>
      <c r="E273" s="264"/>
      <c r="F273" s="264"/>
      <c r="G273" s="264"/>
      <c r="H273" s="264"/>
      <c r="I273" s="264"/>
      <c r="J273" s="264"/>
      <c r="K273" s="264"/>
      <c r="L273" s="264"/>
      <c r="M273" s="264"/>
      <c r="N273" s="264"/>
      <c r="O273" s="266"/>
      <c r="P273" s="264"/>
      <c r="Q273" s="264"/>
      <c r="R273" s="264"/>
      <c r="S273" s="264"/>
      <c r="T273" s="264"/>
      <c r="U273" s="264"/>
      <c r="V273" s="264"/>
      <c r="W273" s="264"/>
      <c r="X273" s="264"/>
      <c r="Y273" s="254" t="s">
        <v>836</v>
      </c>
      <c r="Z273" s="254" t="s">
        <v>1819</v>
      </c>
      <c r="AD273" s="271"/>
      <c r="AE273" s="264"/>
      <c r="AF273" s="264"/>
      <c r="AG273" s="266"/>
      <c r="AH273" s="264"/>
      <c r="AI273" s="264"/>
    </row>
    <row r="274" spans="1:35" ht="15.75" thickBot="1" x14ac:dyDescent="0.3">
      <c r="A274" s="264"/>
      <c r="B274" s="264"/>
      <c r="C274" s="264"/>
      <c r="D274" s="264"/>
      <c r="E274" s="264"/>
      <c r="F274" s="264"/>
      <c r="G274" s="264"/>
      <c r="H274" s="264"/>
      <c r="I274" s="264"/>
      <c r="J274" s="264"/>
      <c r="K274" s="264"/>
      <c r="L274" s="264"/>
      <c r="M274" s="264"/>
      <c r="N274" s="264"/>
      <c r="O274" s="266"/>
      <c r="P274" s="264"/>
      <c r="Q274" s="268"/>
      <c r="R274" s="268"/>
      <c r="S274" s="268"/>
      <c r="T274" s="268"/>
      <c r="U274" s="268"/>
      <c r="V274" s="268"/>
      <c r="W274" s="268"/>
      <c r="X274" s="268"/>
      <c r="Y274" s="254" t="s">
        <v>839</v>
      </c>
      <c r="Z274" s="254" t="s">
        <v>1812</v>
      </c>
      <c r="AD274" s="271"/>
      <c r="AE274" s="264"/>
      <c r="AF274" s="264"/>
      <c r="AG274" s="266"/>
      <c r="AH274" s="264"/>
      <c r="AI274" s="264"/>
    </row>
    <row r="275" spans="1:35" ht="165.75" x14ac:dyDescent="0.25">
      <c r="A275" s="264"/>
      <c r="B275" s="264"/>
      <c r="C275" s="264"/>
      <c r="D275" s="264"/>
      <c r="E275" s="264"/>
      <c r="F275" s="264"/>
      <c r="G275" s="264"/>
      <c r="H275" s="264"/>
      <c r="I275" s="264"/>
      <c r="J275" s="264"/>
      <c r="K275" s="264"/>
      <c r="L275" s="264"/>
      <c r="M275" s="264"/>
      <c r="N275" s="264"/>
      <c r="O275" s="266"/>
      <c r="P275" s="264"/>
      <c r="Q275" s="257" t="s">
        <v>1820</v>
      </c>
      <c r="R275" s="257" t="s">
        <v>1328</v>
      </c>
      <c r="S275" s="257" t="s">
        <v>1311</v>
      </c>
      <c r="T275" s="257" t="s">
        <v>1312</v>
      </c>
      <c r="U275" s="257" t="s">
        <v>1313</v>
      </c>
      <c r="V275" s="257" t="s">
        <v>1314</v>
      </c>
      <c r="W275" s="257">
        <v>12.96</v>
      </c>
      <c r="X275" s="257">
        <v>60</v>
      </c>
      <c r="Y275" s="254" t="s">
        <v>828</v>
      </c>
      <c r="Z275" s="261">
        <v>45406</v>
      </c>
      <c r="AA275" s="254" t="s">
        <v>828</v>
      </c>
      <c r="AB275" s="261">
        <v>45411</v>
      </c>
      <c r="AC275" s="254" t="s">
        <v>828</v>
      </c>
      <c r="AD275" s="261">
        <v>45419</v>
      </c>
      <c r="AE275" s="264"/>
      <c r="AF275" s="264"/>
      <c r="AG275" s="266"/>
      <c r="AH275" s="264"/>
      <c r="AI275" s="264"/>
    </row>
    <row r="276" spans="1:35" ht="382.5" x14ac:dyDescent="0.25">
      <c r="A276" s="264"/>
      <c r="B276" s="264"/>
      <c r="C276" s="264"/>
      <c r="D276" s="264"/>
      <c r="E276" s="264"/>
      <c r="F276" s="264"/>
      <c r="G276" s="264"/>
      <c r="H276" s="264"/>
      <c r="I276" s="264"/>
      <c r="J276" s="264"/>
      <c r="K276" s="264"/>
      <c r="L276" s="264"/>
      <c r="M276" s="264"/>
      <c r="N276" s="264"/>
      <c r="O276" s="266"/>
      <c r="P276" s="264"/>
      <c r="Q276" s="264"/>
      <c r="R276" s="264"/>
      <c r="S276" s="264"/>
      <c r="T276" s="264"/>
      <c r="U276" s="264"/>
      <c r="V276" s="264"/>
      <c r="W276" s="264"/>
      <c r="X276" s="264"/>
      <c r="Y276" s="254" t="s">
        <v>836</v>
      </c>
      <c r="Z276" s="254" t="s">
        <v>1821</v>
      </c>
      <c r="AA276" s="254" t="s">
        <v>836</v>
      </c>
      <c r="AB276" s="254" t="s">
        <v>1822</v>
      </c>
      <c r="AC276" s="254" t="s">
        <v>836</v>
      </c>
      <c r="AD276" s="254" t="s">
        <v>1823</v>
      </c>
      <c r="AE276" s="264"/>
      <c r="AF276" s="264"/>
      <c r="AG276" s="266"/>
      <c r="AH276" s="264"/>
      <c r="AI276" s="264"/>
    </row>
    <row r="277" spans="1:35" ht="15.75" thickBot="1" x14ac:dyDescent="0.3">
      <c r="A277" s="264"/>
      <c r="B277" s="264"/>
      <c r="C277" s="264"/>
      <c r="D277" s="264"/>
      <c r="E277" s="264"/>
      <c r="F277" s="264"/>
      <c r="G277" s="264"/>
      <c r="H277" s="264"/>
      <c r="I277" s="264"/>
      <c r="J277" s="264"/>
      <c r="K277" s="264"/>
      <c r="L277" s="264"/>
      <c r="M277" s="264"/>
      <c r="N277" s="264"/>
      <c r="O277" s="266"/>
      <c r="P277" s="264"/>
      <c r="Q277" s="268"/>
      <c r="R277" s="268"/>
      <c r="S277" s="268"/>
      <c r="T277" s="268"/>
      <c r="U277" s="268"/>
      <c r="V277" s="268"/>
      <c r="W277" s="268"/>
      <c r="X277" s="268"/>
      <c r="Y277" s="254" t="s">
        <v>839</v>
      </c>
      <c r="Z277" s="254" t="s">
        <v>1812</v>
      </c>
      <c r="AA277" s="254" t="s">
        <v>839</v>
      </c>
      <c r="AB277" s="254" t="s">
        <v>922</v>
      </c>
      <c r="AC277" s="254" t="s">
        <v>839</v>
      </c>
      <c r="AD277" s="254" t="s">
        <v>1114</v>
      </c>
      <c r="AE277" s="264"/>
      <c r="AF277" s="264"/>
      <c r="AG277" s="266"/>
      <c r="AH277" s="264"/>
      <c r="AI277" s="264"/>
    </row>
    <row r="278" spans="1:35" ht="191.25" x14ac:dyDescent="0.25">
      <c r="A278" s="264"/>
      <c r="B278" s="264"/>
      <c r="C278" s="264"/>
      <c r="D278" s="264"/>
      <c r="E278" s="264"/>
      <c r="F278" s="264"/>
      <c r="G278" s="264"/>
      <c r="H278" s="264"/>
      <c r="I278" s="264"/>
      <c r="J278" s="264"/>
      <c r="K278" s="264"/>
      <c r="L278" s="264"/>
      <c r="M278" s="264"/>
      <c r="N278" s="264"/>
      <c r="O278" s="266"/>
      <c r="P278" s="264"/>
      <c r="Q278" s="257" t="s">
        <v>1824</v>
      </c>
      <c r="R278" s="257" t="s">
        <v>1310</v>
      </c>
      <c r="S278" s="257" t="s">
        <v>1311</v>
      </c>
      <c r="T278" s="257" t="s">
        <v>1312</v>
      </c>
      <c r="U278" s="257" t="s">
        <v>1313</v>
      </c>
      <c r="V278" s="257" t="s">
        <v>1314</v>
      </c>
      <c r="W278" s="257">
        <v>9.07</v>
      </c>
      <c r="X278" s="257">
        <v>60</v>
      </c>
      <c r="Y278" s="254" t="s">
        <v>828</v>
      </c>
      <c r="Z278" s="261">
        <v>45406</v>
      </c>
      <c r="AA278" s="254" t="s">
        <v>828</v>
      </c>
      <c r="AB278" s="261">
        <v>45411</v>
      </c>
      <c r="AC278" s="254" t="s">
        <v>828</v>
      </c>
      <c r="AD278" s="261">
        <v>45415</v>
      </c>
      <c r="AE278" s="264"/>
      <c r="AF278" s="264"/>
      <c r="AG278" s="266"/>
      <c r="AH278" s="264"/>
      <c r="AI278" s="264"/>
    </row>
    <row r="279" spans="1:35" ht="178.5" x14ac:dyDescent="0.25">
      <c r="A279" s="264"/>
      <c r="B279" s="264"/>
      <c r="C279" s="264"/>
      <c r="D279" s="264"/>
      <c r="E279" s="264"/>
      <c r="F279" s="264"/>
      <c r="G279" s="264"/>
      <c r="H279" s="264"/>
      <c r="I279" s="264"/>
      <c r="J279" s="264"/>
      <c r="K279" s="264"/>
      <c r="L279" s="264"/>
      <c r="M279" s="264"/>
      <c r="N279" s="264"/>
      <c r="O279" s="266"/>
      <c r="P279" s="264"/>
      <c r="Q279" s="264"/>
      <c r="R279" s="264"/>
      <c r="S279" s="264"/>
      <c r="T279" s="264"/>
      <c r="U279" s="264"/>
      <c r="V279" s="264"/>
      <c r="W279" s="264"/>
      <c r="X279" s="264"/>
      <c r="Y279" s="254" t="s">
        <v>836</v>
      </c>
      <c r="Z279" s="254" t="s">
        <v>1825</v>
      </c>
      <c r="AA279" s="254" t="s">
        <v>836</v>
      </c>
      <c r="AB279" s="254" t="s">
        <v>1826</v>
      </c>
      <c r="AC279" s="254" t="s">
        <v>836</v>
      </c>
      <c r="AD279" s="254" t="s">
        <v>1827</v>
      </c>
      <c r="AE279" s="264"/>
      <c r="AF279" s="264"/>
      <c r="AG279" s="266"/>
      <c r="AH279" s="264"/>
      <c r="AI279" s="264"/>
    </row>
    <row r="280" spans="1:35" x14ac:dyDescent="0.25">
      <c r="A280" s="264"/>
      <c r="B280" s="264"/>
      <c r="C280" s="264"/>
      <c r="D280" s="264"/>
      <c r="E280" s="264"/>
      <c r="F280" s="264"/>
      <c r="G280" s="264"/>
      <c r="H280" s="264"/>
      <c r="I280" s="264"/>
      <c r="J280" s="264"/>
      <c r="K280" s="264"/>
      <c r="L280" s="264"/>
      <c r="M280" s="264"/>
      <c r="N280" s="264"/>
      <c r="O280" s="266"/>
      <c r="P280" s="264"/>
      <c r="Q280" s="264"/>
      <c r="R280" s="264"/>
      <c r="S280" s="264"/>
      <c r="T280" s="264"/>
      <c r="U280" s="264"/>
      <c r="V280" s="264"/>
      <c r="W280" s="264"/>
      <c r="X280" s="264"/>
      <c r="Y280" s="254" t="s">
        <v>839</v>
      </c>
      <c r="Z280" s="254" t="s">
        <v>1812</v>
      </c>
      <c r="AA280" s="254" t="s">
        <v>839</v>
      </c>
      <c r="AB280" s="254" t="s">
        <v>922</v>
      </c>
      <c r="AC280" s="254" t="s">
        <v>839</v>
      </c>
      <c r="AD280" s="254" t="s">
        <v>1114</v>
      </c>
      <c r="AE280" s="264"/>
      <c r="AF280" s="264"/>
      <c r="AG280" s="266"/>
      <c r="AH280" s="264"/>
      <c r="AI280" s="264"/>
    </row>
    <row r="281" spans="1:35" x14ac:dyDescent="0.25">
      <c r="A281" s="264"/>
      <c r="B281" s="264"/>
      <c r="C281" s="264"/>
      <c r="D281" s="264"/>
      <c r="E281" s="264"/>
      <c r="F281" s="264"/>
      <c r="G281" s="264"/>
      <c r="H281" s="264"/>
      <c r="I281" s="264"/>
      <c r="J281" s="264"/>
      <c r="K281" s="264"/>
      <c r="L281" s="264"/>
      <c r="M281" s="264"/>
      <c r="N281" s="264"/>
      <c r="O281" s="266"/>
      <c r="P281" s="264"/>
      <c r="Q281" s="264"/>
      <c r="R281" s="264"/>
      <c r="S281" s="264"/>
      <c r="T281" s="264"/>
      <c r="U281" s="264"/>
      <c r="V281" s="264"/>
      <c r="W281" s="264"/>
      <c r="X281" s="264"/>
      <c r="Y281" s="270"/>
      <c r="AC281" s="255"/>
      <c r="AD281" s="255"/>
      <c r="AE281" s="264"/>
      <c r="AF281" s="264"/>
      <c r="AG281" s="266"/>
      <c r="AH281" s="264"/>
      <c r="AI281" s="264"/>
    </row>
    <row r="282" spans="1:35" x14ac:dyDescent="0.25">
      <c r="A282" s="264"/>
      <c r="B282" s="264"/>
      <c r="C282" s="264"/>
      <c r="D282" s="264"/>
      <c r="E282" s="264"/>
      <c r="F282" s="264"/>
      <c r="G282" s="264"/>
      <c r="H282" s="264"/>
      <c r="I282" s="264"/>
      <c r="J282" s="264"/>
      <c r="K282" s="264"/>
      <c r="L282" s="264"/>
      <c r="M282" s="264"/>
      <c r="N282" s="264"/>
      <c r="O282" s="266"/>
      <c r="P282" s="264"/>
      <c r="Q282" s="264"/>
      <c r="R282" s="264"/>
      <c r="S282" s="264"/>
      <c r="T282" s="264"/>
      <c r="U282" s="264"/>
      <c r="V282" s="264"/>
      <c r="W282" s="264"/>
      <c r="X282" s="264"/>
      <c r="Y282" s="270"/>
      <c r="AC282" s="288"/>
      <c r="AD282" s="289"/>
      <c r="AE282" s="264"/>
      <c r="AF282" s="264"/>
      <c r="AG282" s="266"/>
      <c r="AH282" s="264"/>
      <c r="AI282" s="264"/>
    </row>
    <row r="283" spans="1:35" x14ac:dyDescent="0.25">
      <c r="A283" s="264"/>
      <c r="B283" s="264"/>
      <c r="C283" s="264"/>
      <c r="D283" s="264"/>
      <c r="E283" s="264"/>
      <c r="F283" s="264"/>
      <c r="G283" s="264"/>
      <c r="H283" s="264"/>
      <c r="I283" s="264"/>
      <c r="J283" s="264"/>
      <c r="K283" s="264"/>
      <c r="L283" s="264"/>
      <c r="M283" s="264"/>
      <c r="N283" s="264"/>
      <c r="O283" s="266"/>
      <c r="P283" s="264"/>
      <c r="Q283" s="264"/>
      <c r="R283" s="264"/>
      <c r="S283" s="264"/>
      <c r="T283" s="264"/>
      <c r="U283" s="264"/>
      <c r="V283" s="264"/>
      <c r="W283" s="264"/>
      <c r="X283" s="264"/>
      <c r="Y283" s="270"/>
      <c r="AC283" s="254" t="s">
        <v>828</v>
      </c>
      <c r="AD283" s="261">
        <v>45419</v>
      </c>
      <c r="AE283" s="264"/>
      <c r="AF283" s="264"/>
      <c r="AG283" s="266"/>
      <c r="AH283" s="264"/>
      <c r="AI283" s="264"/>
    </row>
    <row r="284" spans="1:35" ht="165.75" x14ac:dyDescent="0.25">
      <c r="A284" s="264"/>
      <c r="B284" s="264"/>
      <c r="C284" s="264"/>
      <c r="D284" s="264"/>
      <c r="E284" s="264"/>
      <c r="F284" s="264"/>
      <c r="G284" s="264"/>
      <c r="H284" s="264"/>
      <c r="I284" s="264"/>
      <c r="J284" s="264"/>
      <c r="K284" s="264"/>
      <c r="L284" s="264"/>
      <c r="M284" s="264"/>
      <c r="N284" s="264"/>
      <c r="O284" s="266"/>
      <c r="P284" s="264"/>
      <c r="Q284" s="264"/>
      <c r="R284" s="264"/>
      <c r="S284" s="264"/>
      <c r="T284" s="264"/>
      <c r="U284" s="264"/>
      <c r="V284" s="264"/>
      <c r="W284" s="264"/>
      <c r="X284" s="264"/>
      <c r="Y284" s="270"/>
      <c r="AC284" s="254" t="s">
        <v>836</v>
      </c>
      <c r="AD284" s="254" t="s">
        <v>1828</v>
      </c>
      <c r="AE284" s="264"/>
      <c r="AF284" s="264"/>
      <c r="AG284" s="266"/>
      <c r="AH284" s="264"/>
      <c r="AI284" s="264"/>
    </row>
    <row r="285" spans="1:35" ht="15.75" thickBot="1" x14ac:dyDescent="0.3">
      <c r="A285" s="268"/>
      <c r="B285" s="268"/>
      <c r="C285" s="268"/>
      <c r="D285" s="268"/>
      <c r="E285" s="268"/>
      <c r="F285" s="268"/>
      <c r="G285" s="268"/>
      <c r="H285" s="268"/>
      <c r="I285" s="268"/>
      <c r="J285" s="268"/>
      <c r="K285" s="268"/>
      <c r="L285" s="268"/>
      <c r="M285" s="268"/>
      <c r="N285" s="268"/>
      <c r="O285" s="272"/>
      <c r="P285" s="268"/>
      <c r="Q285" s="268"/>
      <c r="R285" s="268"/>
      <c r="S285" s="268"/>
      <c r="T285" s="268"/>
      <c r="U285" s="268"/>
      <c r="V285" s="268"/>
      <c r="W285" s="268"/>
      <c r="X285" s="268"/>
      <c r="Y285" s="270"/>
      <c r="AC285" s="254" t="s">
        <v>839</v>
      </c>
      <c r="AD285" s="254" t="s">
        <v>1114</v>
      </c>
      <c r="AE285" s="268"/>
      <c r="AF285" s="268"/>
      <c r="AG285" s="272"/>
      <c r="AH285" s="268"/>
      <c r="AI285" s="268"/>
    </row>
    <row r="286" spans="1:35" ht="21.75" customHeight="1" x14ac:dyDescent="0.25">
      <c r="A286" s="257" t="s">
        <v>1790</v>
      </c>
      <c r="B286" s="257">
        <v>47</v>
      </c>
      <c r="C286" s="257">
        <v>1</v>
      </c>
      <c r="D286" s="257" t="s">
        <v>1299</v>
      </c>
      <c r="E286" s="257" t="s">
        <v>1178</v>
      </c>
      <c r="F286" s="257" t="s">
        <v>1181</v>
      </c>
      <c r="G286" s="257" t="s">
        <v>1829</v>
      </c>
      <c r="H286" s="257" t="s">
        <v>1792</v>
      </c>
      <c r="I286" s="257" t="s">
        <v>1302</v>
      </c>
      <c r="J286" s="257" t="s">
        <v>1830</v>
      </c>
      <c r="K286" s="257" t="s">
        <v>1831</v>
      </c>
      <c r="L286" s="257" t="s">
        <v>1341</v>
      </c>
      <c r="M286" s="257" t="s">
        <v>1356</v>
      </c>
      <c r="N286" s="257" t="s">
        <v>1414</v>
      </c>
      <c r="O286" s="262" t="s">
        <v>1306</v>
      </c>
      <c r="P286" s="257" t="s">
        <v>1308</v>
      </c>
      <c r="Q286" s="257" t="s">
        <v>1832</v>
      </c>
      <c r="R286" s="284" t="s">
        <v>1328</v>
      </c>
      <c r="S286" s="285" t="s">
        <v>1311</v>
      </c>
      <c r="T286" s="285" t="s">
        <v>1312</v>
      </c>
      <c r="U286" s="285" t="s">
        <v>1807</v>
      </c>
      <c r="V286" s="286" t="s">
        <v>1314</v>
      </c>
      <c r="W286" s="257">
        <v>24</v>
      </c>
      <c r="X286" s="257">
        <v>40</v>
      </c>
      <c r="Y286" s="254" t="s">
        <v>828</v>
      </c>
      <c r="Z286" s="261">
        <v>45406</v>
      </c>
      <c r="AA286" s="254" t="s">
        <v>828</v>
      </c>
      <c r="AB286" s="261">
        <v>45411</v>
      </c>
      <c r="AD286" s="271"/>
      <c r="AE286" s="257" t="s">
        <v>1402</v>
      </c>
      <c r="AF286" s="257" t="s">
        <v>1414</v>
      </c>
      <c r="AG286" s="277" t="s">
        <v>1399</v>
      </c>
      <c r="AH286" s="257" t="s">
        <v>1400</v>
      </c>
      <c r="AI286" s="263" t="s">
        <v>1833</v>
      </c>
    </row>
    <row r="287" spans="1:35" ht="165.75" x14ac:dyDescent="0.25">
      <c r="A287" s="264"/>
      <c r="B287" s="264"/>
      <c r="C287" s="264"/>
      <c r="D287" s="264"/>
      <c r="E287" s="264"/>
      <c r="F287" s="264"/>
      <c r="G287" s="264"/>
      <c r="H287" s="264"/>
      <c r="I287" s="264"/>
      <c r="J287" s="264"/>
      <c r="K287" s="264"/>
      <c r="L287" s="264"/>
      <c r="M287" s="264"/>
      <c r="N287" s="264"/>
      <c r="O287" s="266"/>
      <c r="P287" s="264"/>
      <c r="Q287" s="264"/>
      <c r="R287" s="259"/>
      <c r="S287" s="254"/>
      <c r="T287" s="254"/>
      <c r="U287" s="254"/>
      <c r="V287" s="260"/>
      <c r="W287" s="264"/>
      <c r="X287" s="264"/>
      <c r="Y287" s="254" t="s">
        <v>836</v>
      </c>
      <c r="Z287" s="254" t="s">
        <v>1834</v>
      </c>
      <c r="AA287" s="254" t="s">
        <v>836</v>
      </c>
      <c r="AB287" s="254" t="s">
        <v>1835</v>
      </c>
      <c r="AD287" s="271"/>
      <c r="AE287" s="264"/>
      <c r="AF287" s="264"/>
      <c r="AG287" s="278"/>
      <c r="AH287" s="264"/>
      <c r="AI287" s="267"/>
    </row>
    <row r="288" spans="1:35" ht="15.75" thickBot="1" x14ac:dyDescent="0.3">
      <c r="A288" s="264"/>
      <c r="B288" s="264"/>
      <c r="C288" s="264"/>
      <c r="D288" s="264"/>
      <c r="E288" s="264"/>
      <c r="F288" s="264"/>
      <c r="G288" s="264"/>
      <c r="H288" s="264"/>
      <c r="I288" s="264"/>
      <c r="J288" s="264"/>
      <c r="K288" s="264"/>
      <c r="L288" s="264"/>
      <c r="M288" s="264"/>
      <c r="N288" s="264"/>
      <c r="O288" s="266"/>
      <c r="P288" s="264"/>
      <c r="Q288" s="268"/>
      <c r="R288" s="280"/>
      <c r="S288" s="281"/>
      <c r="T288" s="281"/>
      <c r="U288" s="281"/>
      <c r="V288" s="282"/>
      <c r="W288" s="268"/>
      <c r="X288" s="268"/>
      <c r="Y288" s="254" t="s">
        <v>839</v>
      </c>
      <c r="Z288" s="254" t="s">
        <v>1812</v>
      </c>
      <c r="AA288" s="254" t="s">
        <v>839</v>
      </c>
      <c r="AB288" s="254" t="s">
        <v>922</v>
      </c>
      <c r="AD288" s="271"/>
      <c r="AE288" s="264"/>
      <c r="AF288" s="264"/>
      <c r="AG288" s="278"/>
      <c r="AH288" s="264"/>
      <c r="AI288" s="264"/>
    </row>
    <row r="289" spans="1:35" ht="191.25" x14ac:dyDescent="0.25">
      <c r="A289" s="264"/>
      <c r="B289" s="264"/>
      <c r="C289" s="264"/>
      <c r="D289" s="264"/>
      <c r="E289" s="264"/>
      <c r="F289" s="264"/>
      <c r="G289" s="264"/>
      <c r="H289" s="264"/>
      <c r="I289" s="264"/>
      <c r="J289" s="264"/>
      <c r="K289" s="264"/>
      <c r="L289" s="264"/>
      <c r="M289" s="264"/>
      <c r="N289" s="264"/>
      <c r="O289" s="266"/>
      <c r="P289" s="264"/>
      <c r="Q289" s="257" t="s">
        <v>1836</v>
      </c>
      <c r="R289" s="257" t="s">
        <v>1328</v>
      </c>
      <c r="S289" s="257" t="s">
        <v>1311</v>
      </c>
      <c r="T289" s="257" t="s">
        <v>1312</v>
      </c>
      <c r="U289" s="257" t="s">
        <v>1313</v>
      </c>
      <c r="V289" s="257" t="s">
        <v>1314</v>
      </c>
      <c r="W289" s="257">
        <v>14.4</v>
      </c>
      <c r="X289" s="257">
        <v>40</v>
      </c>
      <c r="Y289" s="254" t="s">
        <v>828</v>
      </c>
      <c r="Z289" s="261">
        <v>45406</v>
      </c>
      <c r="AA289" s="254" t="s">
        <v>828</v>
      </c>
      <c r="AB289" s="261">
        <v>45411</v>
      </c>
      <c r="AD289" s="271"/>
      <c r="AE289" s="264"/>
      <c r="AF289" s="264"/>
      <c r="AG289" s="278"/>
      <c r="AH289" s="264"/>
      <c r="AI289" s="279" t="s">
        <v>1837</v>
      </c>
    </row>
    <row r="290" spans="1:35" ht="409.5" x14ac:dyDescent="0.25">
      <c r="A290" s="264"/>
      <c r="B290" s="264"/>
      <c r="C290" s="264"/>
      <c r="D290" s="264"/>
      <c r="E290" s="264"/>
      <c r="F290" s="264"/>
      <c r="G290" s="264"/>
      <c r="H290" s="264"/>
      <c r="I290" s="264"/>
      <c r="J290" s="264"/>
      <c r="K290" s="264"/>
      <c r="L290" s="264"/>
      <c r="M290" s="264"/>
      <c r="N290" s="264"/>
      <c r="O290" s="266"/>
      <c r="P290" s="264"/>
      <c r="Q290" s="264"/>
      <c r="R290" s="264"/>
      <c r="S290" s="264"/>
      <c r="T290" s="264"/>
      <c r="U290" s="264"/>
      <c r="V290" s="264"/>
      <c r="W290" s="264"/>
      <c r="X290" s="264"/>
      <c r="Y290" s="254" t="s">
        <v>836</v>
      </c>
      <c r="Z290" s="254" t="s">
        <v>1838</v>
      </c>
      <c r="AA290" s="254" t="s">
        <v>836</v>
      </c>
      <c r="AB290" s="254" t="s">
        <v>1839</v>
      </c>
      <c r="AD290" s="271"/>
      <c r="AE290" s="264"/>
      <c r="AF290" s="264"/>
      <c r="AG290" s="278"/>
      <c r="AH290" s="264"/>
      <c r="AI290" s="264"/>
    </row>
    <row r="291" spans="1:35" ht="15.75" thickBot="1" x14ac:dyDescent="0.3">
      <c r="A291" s="264"/>
      <c r="B291" s="264"/>
      <c r="C291" s="264"/>
      <c r="D291" s="264"/>
      <c r="E291" s="264"/>
      <c r="F291" s="264"/>
      <c r="G291" s="264"/>
      <c r="H291" s="264"/>
      <c r="I291" s="264"/>
      <c r="J291" s="264"/>
      <c r="K291" s="264"/>
      <c r="L291" s="264"/>
      <c r="M291" s="264"/>
      <c r="N291" s="264"/>
      <c r="O291" s="266"/>
      <c r="P291" s="264"/>
      <c r="Q291" s="268"/>
      <c r="R291" s="268"/>
      <c r="S291" s="268"/>
      <c r="T291" s="268"/>
      <c r="U291" s="268"/>
      <c r="V291" s="268"/>
      <c r="W291" s="268"/>
      <c r="X291" s="268"/>
      <c r="Y291" s="254" t="s">
        <v>839</v>
      </c>
      <c r="Z291" s="254" t="s">
        <v>1812</v>
      </c>
      <c r="AA291" s="254" t="s">
        <v>839</v>
      </c>
      <c r="AB291" s="254" t="s">
        <v>922</v>
      </c>
      <c r="AD291" s="271"/>
      <c r="AE291" s="264"/>
      <c r="AF291" s="264"/>
      <c r="AG291" s="278"/>
      <c r="AH291" s="264"/>
      <c r="AI291" s="264"/>
    </row>
    <row r="292" spans="1:35" ht="255" x14ac:dyDescent="0.25">
      <c r="A292" s="264"/>
      <c r="B292" s="264"/>
      <c r="C292" s="264"/>
      <c r="D292" s="264"/>
      <c r="E292" s="264"/>
      <c r="F292" s="264"/>
      <c r="G292" s="264"/>
      <c r="H292" s="264"/>
      <c r="I292" s="264"/>
      <c r="J292" s="264"/>
      <c r="K292" s="264"/>
      <c r="L292" s="264"/>
      <c r="M292" s="264"/>
      <c r="N292" s="264"/>
      <c r="O292" s="266"/>
      <c r="P292" s="264"/>
      <c r="Q292" s="257" t="s">
        <v>1840</v>
      </c>
      <c r="R292" s="257" t="s">
        <v>1328</v>
      </c>
      <c r="S292" s="257" t="s">
        <v>1311</v>
      </c>
      <c r="T292" s="257" t="s">
        <v>1312</v>
      </c>
      <c r="U292" s="257" t="s">
        <v>1313</v>
      </c>
      <c r="V292" s="257" t="s">
        <v>1314</v>
      </c>
      <c r="W292" s="257">
        <v>8.64</v>
      </c>
      <c r="X292" s="257">
        <v>40</v>
      </c>
      <c r="Y292" s="254" t="s">
        <v>828</v>
      </c>
      <c r="Z292" s="261">
        <v>45406</v>
      </c>
      <c r="AA292" s="254" t="s">
        <v>828</v>
      </c>
      <c r="AB292" s="261">
        <v>45411</v>
      </c>
      <c r="AD292" s="271"/>
      <c r="AE292" s="264"/>
      <c r="AF292" s="264"/>
      <c r="AG292" s="278"/>
      <c r="AH292" s="264"/>
      <c r="AI292" s="264"/>
    </row>
    <row r="293" spans="1:35" ht="409.5" x14ac:dyDescent="0.25">
      <c r="A293" s="264"/>
      <c r="B293" s="264"/>
      <c r="C293" s="264"/>
      <c r="D293" s="264"/>
      <c r="E293" s="264"/>
      <c r="F293" s="264"/>
      <c r="G293" s="264"/>
      <c r="H293" s="264"/>
      <c r="I293" s="264"/>
      <c r="J293" s="264"/>
      <c r="K293" s="264"/>
      <c r="L293" s="264"/>
      <c r="M293" s="264"/>
      <c r="N293" s="264"/>
      <c r="O293" s="266"/>
      <c r="P293" s="264"/>
      <c r="Q293" s="264"/>
      <c r="R293" s="264"/>
      <c r="S293" s="264"/>
      <c r="T293" s="264"/>
      <c r="U293" s="264"/>
      <c r="V293" s="264"/>
      <c r="W293" s="264"/>
      <c r="X293" s="264"/>
      <c r="Y293" s="254" t="s">
        <v>836</v>
      </c>
      <c r="Z293" s="254" t="s">
        <v>1841</v>
      </c>
      <c r="AA293" s="254" t="s">
        <v>836</v>
      </c>
      <c r="AB293" s="254" t="s">
        <v>1842</v>
      </c>
      <c r="AD293" s="271"/>
      <c r="AE293" s="264"/>
      <c r="AF293" s="264"/>
      <c r="AG293" s="278"/>
      <c r="AH293" s="264"/>
      <c r="AI293" s="264"/>
    </row>
    <row r="294" spans="1:35" ht="15.75" thickBot="1" x14ac:dyDescent="0.3">
      <c r="A294" s="268"/>
      <c r="B294" s="268"/>
      <c r="C294" s="268"/>
      <c r="D294" s="268"/>
      <c r="E294" s="268"/>
      <c r="F294" s="268"/>
      <c r="G294" s="268"/>
      <c r="H294" s="268"/>
      <c r="I294" s="268"/>
      <c r="J294" s="268"/>
      <c r="K294" s="268"/>
      <c r="L294" s="268"/>
      <c r="M294" s="268"/>
      <c r="N294" s="268"/>
      <c r="O294" s="272"/>
      <c r="P294" s="268"/>
      <c r="Q294" s="268"/>
      <c r="R294" s="268"/>
      <c r="S294" s="268"/>
      <c r="T294" s="268"/>
      <c r="U294" s="268"/>
      <c r="V294" s="268"/>
      <c r="W294" s="268"/>
      <c r="X294" s="268"/>
      <c r="Y294" s="254" t="s">
        <v>839</v>
      </c>
      <c r="Z294" s="254" t="s">
        <v>1812</v>
      </c>
      <c r="AA294" s="254" t="s">
        <v>839</v>
      </c>
      <c r="AB294" s="254" t="s">
        <v>922</v>
      </c>
      <c r="AD294" s="271"/>
      <c r="AE294" s="268"/>
      <c r="AF294" s="268"/>
      <c r="AG294" s="283"/>
      <c r="AH294" s="268"/>
      <c r="AI294" s="268"/>
    </row>
    <row r="295" spans="1:35" ht="229.5" x14ac:dyDescent="0.25">
      <c r="A295" s="257" t="s">
        <v>1790</v>
      </c>
      <c r="B295" s="257">
        <v>48</v>
      </c>
      <c r="C295" s="257">
        <v>1</v>
      </c>
      <c r="D295" s="257" t="s">
        <v>1299</v>
      </c>
      <c r="E295" s="257" t="s">
        <v>1178</v>
      </c>
      <c r="F295" s="257" t="s">
        <v>1181</v>
      </c>
      <c r="G295" s="257" t="s">
        <v>1843</v>
      </c>
      <c r="H295" s="257" t="s">
        <v>1792</v>
      </c>
      <c r="I295" s="257" t="s">
        <v>1431</v>
      </c>
      <c r="J295" s="257" t="s">
        <v>1844</v>
      </c>
      <c r="K295" s="257" t="s">
        <v>1845</v>
      </c>
      <c r="L295" s="257" t="s">
        <v>1341</v>
      </c>
      <c r="M295" s="257" t="s">
        <v>1315</v>
      </c>
      <c r="N295" s="257" t="s">
        <v>1306</v>
      </c>
      <c r="O295" s="262" t="s">
        <v>1306</v>
      </c>
      <c r="P295" s="257" t="s">
        <v>1308</v>
      </c>
      <c r="Q295" s="257" t="s">
        <v>1846</v>
      </c>
      <c r="R295" s="284" t="s">
        <v>1328</v>
      </c>
      <c r="S295" s="285" t="s">
        <v>1311</v>
      </c>
      <c r="T295" s="285" t="s">
        <v>1312</v>
      </c>
      <c r="U295" s="285" t="s">
        <v>1313</v>
      </c>
      <c r="V295" s="286" t="s">
        <v>1696</v>
      </c>
      <c r="W295" s="257">
        <v>36</v>
      </c>
      <c r="X295" s="257">
        <v>60</v>
      </c>
      <c r="Y295" s="254" t="s">
        <v>828</v>
      </c>
      <c r="Z295" s="261">
        <v>45406</v>
      </c>
      <c r="AA295" s="254" t="s">
        <v>828</v>
      </c>
      <c r="AB295" s="261">
        <v>45411</v>
      </c>
      <c r="AC295" s="254" t="s">
        <v>828</v>
      </c>
      <c r="AD295" s="261">
        <v>45415</v>
      </c>
      <c r="AE295" s="257" t="s">
        <v>1356</v>
      </c>
      <c r="AF295" s="257" t="s">
        <v>1306</v>
      </c>
      <c r="AG295" s="262" t="s">
        <v>1306</v>
      </c>
      <c r="AH295" s="257" t="s">
        <v>1308</v>
      </c>
      <c r="AI295" s="263" t="s">
        <v>1847</v>
      </c>
    </row>
    <row r="296" spans="1:35" ht="178.5" x14ac:dyDescent="0.25">
      <c r="A296" s="264"/>
      <c r="B296" s="264"/>
      <c r="C296" s="264"/>
      <c r="D296" s="264"/>
      <c r="E296" s="264"/>
      <c r="F296" s="264"/>
      <c r="G296" s="264"/>
      <c r="H296" s="264"/>
      <c r="I296" s="264"/>
      <c r="J296" s="264"/>
      <c r="K296" s="264"/>
      <c r="L296" s="264"/>
      <c r="M296" s="264"/>
      <c r="N296" s="264"/>
      <c r="O296" s="266"/>
      <c r="P296" s="264"/>
      <c r="Q296" s="264"/>
      <c r="R296" s="259"/>
      <c r="S296" s="254"/>
      <c r="T296" s="254"/>
      <c r="U296" s="254"/>
      <c r="V296" s="260"/>
      <c r="W296" s="264"/>
      <c r="X296" s="264"/>
      <c r="Y296" s="254" t="s">
        <v>836</v>
      </c>
      <c r="Z296" s="254" t="s">
        <v>1848</v>
      </c>
      <c r="AA296" s="254" t="s">
        <v>836</v>
      </c>
      <c r="AB296" s="254" t="s">
        <v>1849</v>
      </c>
      <c r="AC296" s="254" t="s">
        <v>836</v>
      </c>
      <c r="AD296" s="254" t="s">
        <v>1850</v>
      </c>
      <c r="AE296" s="264"/>
      <c r="AF296" s="264"/>
      <c r="AG296" s="266"/>
      <c r="AH296" s="264"/>
      <c r="AI296" s="267"/>
    </row>
    <row r="297" spans="1:35" x14ac:dyDescent="0.25">
      <c r="A297" s="264"/>
      <c r="B297" s="264"/>
      <c r="C297" s="264"/>
      <c r="D297" s="264"/>
      <c r="E297" s="264"/>
      <c r="F297" s="264"/>
      <c r="G297" s="264"/>
      <c r="H297" s="264"/>
      <c r="I297" s="264"/>
      <c r="J297" s="264"/>
      <c r="K297" s="264"/>
      <c r="L297" s="264"/>
      <c r="M297" s="264"/>
      <c r="N297" s="264"/>
      <c r="O297" s="266"/>
      <c r="P297" s="264"/>
      <c r="Q297" s="264"/>
      <c r="R297" s="259"/>
      <c r="S297" s="254"/>
      <c r="T297" s="254"/>
      <c r="U297" s="254"/>
      <c r="V297" s="260"/>
      <c r="W297" s="264"/>
      <c r="X297" s="264"/>
      <c r="Y297" s="254" t="s">
        <v>839</v>
      </c>
      <c r="Z297" s="254" t="s">
        <v>1192</v>
      </c>
      <c r="AA297" s="254" t="s">
        <v>839</v>
      </c>
      <c r="AB297" s="254" t="s">
        <v>922</v>
      </c>
      <c r="AC297" s="254" t="s">
        <v>839</v>
      </c>
      <c r="AD297" s="254" t="s">
        <v>1114</v>
      </c>
      <c r="AE297" s="264"/>
      <c r="AF297" s="264"/>
      <c r="AG297" s="266"/>
      <c r="AH297" s="264"/>
      <c r="AI297" s="264"/>
    </row>
    <row r="298" spans="1:35" ht="15.75" thickBot="1" x14ac:dyDescent="0.3">
      <c r="A298" s="268"/>
      <c r="B298" s="268"/>
      <c r="C298" s="268"/>
      <c r="D298" s="268"/>
      <c r="E298" s="268"/>
      <c r="F298" s="268"/>
      <c r="G298" s="268"/>
      <c r="H298" s="268"/>
      <c r="I298" s="268"/>
      <c r="J298" s="268"/>
      <c r="K298" s="268"/>
      <c r="L298" s="268"/>
      <c r="M298" s="268"/>
      <c r="N298" s="268"/>
      <c r="O298" s="272"/>
      <c r="P298" s="268"/>
      <c r="Q298" s="268"/>
      <c r="R298" s="259"/>
      <c r="S298" s="254"/>
      <c r="T298" s="254"/>
      <c r="U298" s="254"/>
      <c r="V298" s="260"/>
      <c r="W298" s="268"/>
      <c r="X298" s="268"/>
      <c r="Y298" s="270"/>
      <c r="AD298" s="271"/>
      <c r="AE298" s="268"/>
      <c r="AF298" s="268"/>
      <c r="AG298" s="272"/>
      <c r="AH298" s="268"/>
      <c r="AI298" s="273" t="s">
        <v>1851</v>
      </c>
    </row>
    <row r="299" spans="1:35" ht="114.75" x14ac:dyDescent="0.25">
      <c r="A299" s="257" t="s">
        <v>1790</v>
      </c>
      <c r="B299" s="257">
        <v>49</v>
      </c>
      <c r="C299" s="257">
        <v>1</v>
      </c>
      <c r="D299" s="257" t="s">
        <v>1299</v>
      </c>
      <c r="E299" s="257" t="s">
        <v>1178</v>
      </c>
      <c r="F299" s="257" t="s">
        <v>1181</v>
      </c>
      <c r="G299" s="257" t="s">
        <v>1852</v>
      </c>
      <c r="H299" s="257" t="s">
        <v>1792</v>
      </c>
      <c r="I299" s="257" t="s">
        <v>1302</v>
      </c>
      <c r="J299" s="257" t="s">
        <v>1853</v>
      </c>
      <c r="K299" s="257" t="s">
        <v>1854</v>
      </c>
      <c r="L299" s="257" t="s">
        <v>1305</v>
      </c>
      <c r="M299" s="257" t="s">
        <v>1315</v>
      </c>
      <c r="N299" s="257" t="s">
        <v>1306</v>
      </c>
      <c r="O299" s="262" t="s">
        <v>1306</v>
      </c>
      <c r="P299" s="257" t="s">
        <v>1308</v>
      </c>
      <c r="Q299" s="257" t="s">
        <v>1855</v>
      </c>
      <c r="R299" s="259" t="s">
        <v>1328</v>
      </c>
      <c r="S299" s="254" t="s">
        <v>1311</v>
      </c>
      <c r="T299" s="254" t="s">
        <v>1312</v>
      </c>
      <c r="U299" s="254" t="s">
        <v>1313</v>
      </c>
      <c r="V299" s="260" t="s">
        <v>1314</v>
      </c>
      <c r="W299" s="257">
        <v>36</v>
      </c>
      <c r="X299" s="257">
        <v>60</v>
      </c>
      <c r="Y299" s="254" t="s">
        <v>828</v>
      </c>
      <c r="Z299" s="261">
        <v>45406</v>
      </c>
      <c r="AA299" s="254" t="s">
        <v>828</v>
      </c>
      <c r="AB299" s="261">
        <v>45411</v>
      </c>
      <c r="AC299" s="254" t="s">
        <v>828</v>
      </c>
      <c r="AD299" s="261">
        <v>45415</v>
      </c>
      <c r="AE299" s="257" t="s">
        <v>1356</v>
      </c>
      <c r="AF299" s="257" t="s">
        <v>1306</v>
      </c>
      <c r="AG299" s="262" t="s">
        <v>1306</v>
      </c>
      <c r="AH299" s="257" t="s">
        <v>1308</v>
      </c>
      <c r="AI299" s="263" t="s">
        <v>1856</v>
      </c>
    </row>
    <row r="300" spans="1:35" ht="165.75" x14ac:dyDescent="0.25">
      <c r="A300" s="264"/>
      <c r="B300" s="264"/>
      <c r="C300" s="264"/>
      <c r="D300" s="264"/>
      <c r="E300" s="264"/>
      <c r="F300" s="264"/>
      <c r="G300" s="264"/>
      <c r="H300" s="264"/>
      <c r="I300" s="264"/>
      <c r="J300" s="264"/>
      <c r="K300" s="264"/>
      <c r="L300" s="264"/>
      <c r="M300" s="264"/>
      <c r="N300" s="264"/>
      <c r="O300" s="266"/>
      <c r="P300" s="264"/>
      <c r="Q300" s="264"/>
      <c r="R300" s="259"/>
      <c r="S300" s="254"/>
      <c r="T300" s="254"/>
      <c r="U300" s="254"/>
      <c r="V300" s="260"/>
      <c r="W300" s="264"/>
      <c r="X300" s="264"/>
      <c r="Y300" s="254" t="s">
        <v>836</v>
      </c>
      <c r="Z300" s="254" t="s">
        <v>1857</v>
      </c>
      <c r="AA300" s="254" t="s">
        <v>836</v>
      </c>
      <c r="AB300" s="254" t="s">
        <v>1858</v>
      </c>
      <c r="AC300" s="254" t="s">
        <v>836</v>
      </c>
      <c r="AD300" s="254" t="s">
        <v>1859</v>
      </c>
      <c r="AE300" s="264"/>
      <c r="AF300" s="264"/>
      <c r="AG300" s="266"/>
      <c r="AH300" s="264"/>
      <c r="AI300" s="267"/>
    </row>
    <row r="301" spans="1:35" x14ac:dyDescent="0.25">
      <c r="A301" s="264"/>
      <c r="B301" s="264"/>
      <c r="C301" s="264"/>
      <c r="D301" s="264"/>
      <c r="E301" s="264"/>
      <c r="F301" s="264"/>
      <c r="G301" s="264"/>
      <c r="H301" s="264"/>
      <c r="I301" s="264"/>
      <c r="J301" s="264"/>
      <c r="K301" s="264"/>
      <c r="L301" s="264"/>
      <c r="M301" s="264"/>
      <c r="N301" s="264"/>
      <c r="O301" s="266"/>
      <c r="P301" s="264"/>
      <c r="Q301" s="264"/>
      <c r="R301" s="259"/>
      <c r="S301" s="254"/>
      <c r="T301" s="254"/>
      <c r="U301" s="254"/>
      <c r="V301" s="260"/>
      <c r="W301" s="264"/>
      <c r="X301" s="264"/>
      <c r="Y301" s="254" t="s">
        <v>839</v>
      </c>
      <c r="Z301" s="254" t="s">
        <v>1192</v>
      </c>
      <c r="AA301" s="254" t="s">
        <v>839</v>
      </c>
      <c r="AB301" s="254" t="s">
        <v>922</v>
      </c>
      <c r="AC301" s="254" t="s">
        <v>839</v>
      </c>
      <c r="AD301" s="254" t="s">
        <v>1114</v>
      </c>
      <c r="AE301" s="264"/>
      <c r="AF301" s="264"/>
      <c r="AG301" s="266"/>
      <c r="AH301" s="264"/>
      <c r="AI301" s="290"/>
    </row>
    <row r="302" spans="1:35" x14ac:dyDescent="0.25">
      <c r="A302" s="264"/>
      <c r="B302" s="264"/>
      <c r="C302" s="264"/>
      <c r="D302" s="264"/>
      <c r="E302" s="264"/>
      <c r="F302" s="264"/>
      <c r="G302" s="264"/>
      <c r="H302" s="264"/>
      <c r="I302" s="264"/>
      <c r="J302" s="264"/>
      <c r="K302" s="264"/>
      <c r="L302" s="264"/>
      <c r="M302" s="264"/>
      <c r="N302" s="264"/>
      <c r="O302" s="266"/>
      <c r="P302" s="264"/>
      <c r="Q302" s="264"/>
      <c r="R302" s="259"/>
      <c r="S302" s="254"/>
      <c r="T302" s="254"/>
      <c r="U302" s="254"/>
      <c r="V302" s="260"/>
      <c r="W302" s="264"/>
      <c r="X302" s="264"/>
      <c r="Y302" s="270"/>
      <c r="AD302" s="271"/>
      <c r="AE302" s="264"/>
      <c r="AF302" s="264"/>
      <c r="AG302" s="266"/>
      <c r="AH302" s="264"/>
      <c r="AI302" s="279" t="s">
        <v>1860</v>
      </c>
    </row>
    <row r="303" spans="1:35" x14ac:dyDescent="0.25">
      <c r="A303" s="264"/>
      <c r="B303" s="264"/>
      <c r="C303" s="264"/>
      <c r="D303" s="264"/>
      <c r="E303" s="264"/>
      <c r="F303" s="264"/>
      <c r="G303" s="264"/>
      <c r="H303" s="264"/>
      <c r="I303" s="264"/>
      <c r="J303" s="264"/>
      <c r="K303" s="264"/>
      <c r="L303" s="264"/>
      <c r="M303" s="264"/>
      <c r="N303" s="264"/>
      <c r="O303" s="266"/>
      <c r="P303" s="264"/>
      <c r="Q303" s="264"/>
      <c r="R303" s="259"/>
      <c r="S303" s="254"/>
      <c r="T303" s="254"/>
      <c r="U303" s="254"/>
      <c r="V303" s="260"/>
      <c r="W303" s="264"/>
      <c r="X303" s="264"/>
      <c r="Y303" s="270"/>
      <c r="AD303" s="271"/>
      <c r="AE303" s="264"/>
      <c r="AF303" s="264"/>
      <c r="AG303" s="266"/>
      <c r="AH303" s="264"/>
      <c r="AI303" s="267"/>
    </row>
    <row r="304" spans="1:35" ht="15.75" thickBot="1" x14ac:dyDescent="0.3">
      <c r="A304" s="264"/>
      <c r="B304" s="264"/>
      <c r="C304" s="264"/>
      <c r="D304" s="264"/>
      <c r="E304" s="264"/>
      <c r="F304" s="264"/>
      <c r="G304" s="264"/>
      <c r="H304" s="264"/>
      <c r="I304" s="264"/>
      <c r="J304" s="264"/>
      <c r="K304" s="264"/>
      <c r="L304" s="264"/>
      <c r="M304" s="264"/>
      <c r="N304" s="264"/>
      <c r="O304" s="266"/>
      <c r="P304" s="264"/>
      <c r="Q304" s="268"/>
      <c r="R304" s="280"/>
      <c r="S304" s="281"/>
      <c r="T304" s="281"/>
      <c r="U304" s="281"/>
      <c r="V304" s="282"/>
      <c r="W304" s="268"/>
      <c r="X304" s="268"/>
      <c r="Y304" s="270"/>
      <c r="AD304" s="271"/>
      <c r="AE304" s="264"/>
      <c r="AF304" s="264"/>
      <c r="AG304" s="266"/>
      <c r="AH304" s="264"/>
      <c r="AI304" s="264"/>
    </row>
    <row r="305" spans="1:35" ht="114.75" x14ac:dyDescent="0.25">
      <c r="A305" s="264"/>
      <c r="B305" s="264"/>
      <c r="C305" s="264"/>
      <c r="D305" s="264"/>
      <c r="E305" s="264"/>
      <c r="F305" s="264"/>
      <c r="G305" s="264"/>
      <c r="H305" s="264"/>
      <c r="I305" s="264"/>
      <c r="J305" s="264"/>
      <c r="K305" s="264"/>
      <c r="L305" s="264"/>
      <c r="M305" s="264"/>
      <c r="N305" s="264"/>
      <c r="O305" s="266"/>
      <c r="P305" s="264"/>
      <c r="Q305" s="257" t="s">
        <v>1861</v>
      </c>
      <c r="R305" s="257" t="s">
        <v>1310</v>
      </c>
      <c r="S305" s="257" t="s">
        <v>1311</v>
      </c>
      <c r="T305" s="257" t="s">
        <v>1312</v>
      </c>
      <c r="U305" s="257" t="s">
        <v>1313</v>
      </c>
      <c r="V305" s="257" t="s">
        <v>1314</v>
      </c>
      <c r="W305" s="257">
        <v>25.2</v>
      </c>
      <c r="X305" s="257">
        <v>60</v>
      </c>
      <c r="Y305" s="254" t="s">
        <v>828</v>
      </c>
      <c r="Z305" s="261">
        <v>45406</v>
      </c>
      <c r="AA305" s="254" t="s">
        <v>828</v>
      </c>
      <c r="AB305" s="261">
        <v>45411</v>
      </c>
      <c r="AC305" s="254" t="s">
        <v>828</v>
      </c>
      <c r="AD305" s="261">
        <v>45415</v>
      </c>
      <c r="AE305" s="264"/>
      <c r="AF305" s="264"/>
      <c r="AG305" s="266"/>
      <c r="AH305" s="264"/>
      <c r="AI305" s="279" t="s">
        <v>1862</v>
      </c>
    </row>
    <row r="306" spans="1:35" ht="63.75" x14ac:dyDescent="0.25">
      <c r="A306" s="264"/>
      <c r="B306" s="264"/>
      <c r="C306" s="264"/>
      <c r="D306" s="264"/>
      <c r="E306" s="264"/>
      <c r="F306" s="264"/>
      <c r="G306" s="264"/>
      <c r="H306" s="264"/>
      <c r="I306" s="264"/>
      <c r="J306" s="264"/>
      <c r="K306" s="264"/>
      <c r="L306" s="264"/>
      <c r="M306" s="264"/>
      <c r="N306" s="264"/>
      <c r="O306" s="266"/>
      <c r="P306" s="264"/>
      <c r="Q306" s="264"/>
      <c r="R306" s="264"/>
      <c r="S306" s="264"/>
      <c r="T306" s="264"/>
      <c r="U306" s="264"/>
      <c r="V306" s="264"/>
      <c r="W306" s="264"/>
      <c r="X306" s="264"/>
      <c r="Y306" s="254" t="s">
        <v>836</v>
      </c>
      <c r="Z306" s="254" t="s">
        <v>1863</v>
      </c>
      <c r="AA306" s="254" t="s">
        <v>836</v>
      </c>
      <c r="AB306" s="254" t="s">
        <v>1864</v>
      </c>
      <c r="AC306" s="254" t="s">
        <v>836</v>
      </c>
      <c r="AD306" s="254" t="s">
        <v>1865</v>
      </c>
      <c r="AE306" s="264"/>
      <c r="AF306" s="264"/>
      <c r="AG306" s="266"/>
      <c r="AH306" s="264"/>
      <c r="AI306" s="264"/>
    </row>
    <row r="307" spans="1:35" x14ac:dyDescent="0.25">
      <c r="A307" s="264"/>
      <c r="B307" s="264"/>
      <c r="C307" s="264"/>
      <c r="D307" s="264"/>
      <c r="E307" s="264"/>
      <c r="F307" s="264"/>
      <c r="G307" s="264"/>
      <c r="H307" s="264"/>
      <c r="I307" s="264"/>
      <c r="J307" s="264"/>
      <c r="K307" s="264"/>
      <c r="L307" s="264"/>
      <c r="M307" s="264"/>
      <c r="N307" s="264"/>
      <c r="O307" s="266"/>
      <c r="P307" s="264"/>
      <c r="Q307" s="264"/>
      <c r="R307" s="264"/>
      <c r="S307" s="264"/>
      <c r="T307" s="264"/>
      <c r="U307" s="264"/>
      <c r="V307" s="264"/>
      <c r="W307" s="264"/>
      <c r="X307" s="264"/>
      <c r="Y307" s="254" t="s">
        <v>839</v>
      </c>
      <c r="Z307" s="254" t="s">
        <v>1192</v>
      </c>
      <c r="AA307" s="254" t="s">
        <v>839</v>
      </c>
      <c r="AB307" s="254" t="s">
        <v>922</v>
      </c>
      <c r="AC307" s="254" t="s">
        <v>839</v>
      </c>
      <c r="AD307" s="254" t="s">
        <v>1114</v>
      </c>
      <c r="AE307" s="264"/>
      <c r="AF307" s="264"/>
      <c r="AG307" s="266"/>
      <c r="AH307" s="264"/>
      <c r="AI307" s="264"/>
    </row>
    <row r="308" spans="1:35" x14ac:dyDescent="0.25">
      <c r="A308" s="264"/>
      <c r="B308" s="264"/>
      <c r="C308" s="264"/>
      <c r="D308" s="264"/>
      <c r="E308" s="264"/>
      <c r="F308" s="264"/>
      <c r="G308" s="264"/>
      <c r="H308" s="264"/>
      <c r="I308" s="264"/>
      <c r="J308" s="264"/>
      <c r="K308" s="264"/>
      <c r="L308" s="264"/>
      <c r="M308" s="264"/>
      <c r="N308" s="264"/>
      <c r="O308" s="266"/>
      <c r="P308" s="264"/>
      <c r="Q308" s="264"/>
      <c r="R308" s="264"/>
      <c r="S308" s="264"/>
      <c r="T308" s="264"/>
      <c r="U308" s="264"/>
      <c r="V308" s="264"/>
      <c r="W308" s="264"/>
      <c r="X308" s="264"/>
      <c r="Y308" s="255"/>
      <c r="Z308" s="255"/>
      <c r="AD308" s="271"/>
      <c r="AE308" s="264"/>
      <c r="AF308" s="264"/>
      <c r="AG308" s="266"/>
      <c r="AH308" s="264"/>
      <c r="AI308" s="264"/>
    </row>
    <row r="309" spans="1:35" x14ac:dyDescent="0.25">
      <c r="A309" s="264"/>
      <c r="B309" s="264"/>
      <c r="C309" s="264"/>
      <c r="D309" s="264"/>
      <c r="E309" s="264"/>
      <c r="F309" s="264"/>
      <c r="G309" s="264"/>
      <c r="H309" s="264"/>
      <c r="I309" s="264"/>
      <c r="J309" s="264"/>
      <c r="K309" s="264"/>
      <c r="L309" s="264"/>
      <c r="M309" s="264"/>
      <c r="N309" s="264"/>
      <c r="O309" s="266"/>
      <c r="P309" s="264"/>
      <c r="Q309" s="264"/>
      <c r="R309" s="264"/>
      <c r="S309" s="264"/>
      <c r="T309" s="264"/>
      <c r="U309" s="264"/>
      <c r="V309" s="264"/>
      <c r="W309" s="264"/>
      <c r="X309" s="264"/>
      <c r="Y309" s="287"/>
      <c r="Z309" s="288"/>
      <c r="AD309" s="271"/>
      <c r="AE309" s="264"/>
      <c r="AF309" s="264"/>
      <c r="AG309" s="266"/>
      <c r="AH309" s="264"/>
      <c r="AI309" s="264"/>
    </row>
    <row r="310" spans="1:35" x14ac:dyDescent="0.25">
      <c r="A310" s="264"/>
      <c r="B310" s="264"/>
      <c r="C310" s="264"/>
      <c r="D310" s="264"/>
      <c r="E310" s="264"/>
      <c r="F310" s="264"/>
      <c r="G310" s="264"/>
      <c r="H310" s="264"/>
      <c r="I310" s="264"/>
      <c r="J310" s="264"/>
      <c r="K310" s="264"/>
      <c r="L310" s="264"/>
      <c r="M310" s="264"/>
      <c r="N310" s="264"/>
      <c r="O310" s="266"/>
      <c r="P310" s="264"/>
      <c r="Q310" s="264"/>
      <c r="R310" s="264"/>
      <c r="S310" s="264"/>
      <c r="T310" s="264"/>
      <c r="U310" s="264"/>
      <c r="V310" s="264"/>
      <c r="W310" s="264"/>
      <c r="X310" s="264"/>
      <c r="Y310" s="254" t="s">
        <v>828</v>
      </c>
      <c r="Z310" s="261">
        <v>45406</v>
      </c>
      <c r="AD310" s="271"/>
      <c r="AE310" s="264"/>
      <c r="AF310" s="264"/>
      <c r="AG310" s="266"/>
      <c r="AH310" s="264"/>
      <c r="AI310" s="264"/>
    </row>
    <row r="311" spans="1:35" ht="25.5" x14ac:dyDescent="0.25">
      <c r="A311" s="264"/>
      <c r="B311" s="264"/>
      <c r="C311" s="264"/>
      <c r="D311" s="264"/>
      <c r="E311" s="264"/>
      <c r="F311" s="264"/>
      <c r="G311" s="264"/>
      <c r="H311" s="264"/>
      <c r="I311" s="264"/>
      <c r="J311" s="264"/>
      <c r="K311" s="264"/>
      <c r="L311" s="264"/>
      <c r="M311" s="264"/>
      <c r="N311" s="264"/>
      <c r="O311" s="266"/>
      <c r="P311" s="264"/>
      <c r="Q311" s="264"/>
      <c r="R311" s="264"/>
      <c r="S311" s="264"/>
      <c r="T311" s="264"/>
      <c r="U311" s="264"/>
      <c r="V311" s="264"/>
      <c r="W311" s="264"/>
      <c r="X311" s="264"/>
      <c r="Y311" s="254" t="s">
        <v>836</v>
      </c>
      <c r="Z311" s="254" t="s">
        <v>1866</v>
      </c>
      <c r="AD311" s="271"/>
      <c r="AE311" s="264"/>
      <c r="AF311" s="264"/>
      <c r="AG311" s="266"/>
      <c r="AH311" s="264"/>
      <c r="AI311" s="264"/>
    </row>
    <row r="312" spans="1:35" ht="15.75" thickBot="1" x14ac:dyDescent="0.3">
      <c r="A312" s="268"/>
      <c r="B312" s="268"/>
      <c r="C312" s="268"/>
      <c r="D312" s="268"/>
      <c r="E312" s="268"/>
      <c r="F312" s="268"/>
      <c r="G312" s="268"/>
      <c r="H312" s="268"/>
      <c r="I312" s="268"/>
      <c r="J312" s="268"/>
      <c r="K312" s="268"/>
      <c r="L312" s="268"/>
      <c r="M312" s="268"/>
      <c r="N312" s="268"/>
      <c r="O312" s="272"/>
      <c r="P312" s="268"/>
      <c r="Q312" s="268"/>
      <c r="R312" s="268"/>
      <c r="S312" s="268"/>
      <c r="T312" s="268"/>
      <c r="U312" s="268"/>
      <c r="V312" s="268"/>
      <c r="W312" s="268"/>
      <c r="X312" s="268"/>
      <c r="Y312" s="254" t="s">
        <v>839</v>
      </c>
      <c r="Z312" s="254" t="s">
        <v>1192</v>
      </c>
      <c r="AD312" s="271"/>
      <c r="AE312" s="268"/>
      <c r="AF312" s="268"/>
      <c r="AG312" s="272"/>
      <c r="AH312" s="268"/>
      <c r="AI312" s="268"/>
    </row>
    <row r="313" spans="1:35" ht="114.75" x14ac:dyDescent="0.25">
      <c r="A313" s="257" t="s">
        <v>1756</v>
      </c>
      <c r="B313" s="257">
        <v>24</v>
      </c>
      <c r="C313" s="257">
        <v>1</v>
      </c>
      <c r="D313" s="257" t="s">
        <v>1299</v>
      </c>
      <c r="E313" s="257" t="s">
        <v>1097</v>
      </c>
      <c r="F313" s="257" t="s">
        <v>1100</v>
      </c>
      <c r="G313" s="257" t="s">
        <v>1867</v>
      </c>
      <c r="H313" s="257" t="s">
        <v>1758</v>
      </c>
      <c r="I313" s="257" t="s">
        <v>1431</v>
      </c>
      <c r="J313" s="257" t="s">
        <v>1868</v>
      </c>
      <c r="K313" s="257" t="s">
        <v>1869</v>
      </c>
      <c r="L313" s="257" t="s">
        <v>1367</v>
      </c>
      <c r="M313" s="257" t="s">
        <v>1315</v>
      </c>
      <c r="N313" s="257" t="s">
        <v>1342</v>
      </c>
      <c r="O313" s="258" t="s">
        <v>1307</v>
      </c>
      <c r="P313" s="257" t="s">
        <v>1308</v>
      </c>
      <c r="Q313" s="257" t="s">
        <v>1870</v>
      </c>
      <c r="R313" s="284" t="s">
        <v>1328</v>
      </c>
      <c r="S313" s="285" t="s">
        <v>1311</v>
      </c>
      <c r="T313" s="285" t="s">
        <v>1587</v>
      </c>
      <c r="U313" s="285" t="s">
        <v>1313</v>
      </c>
      <c r="V313" s="286" t="s">
        <v>1314</v>
      </c>
      <c r="W313" s="257">
        <v>36</v>
      </c>
      <c r="X313" s="257">
        <v>80</v>
      </c>
      <c r="Y313" s="254" t="s">
        <v>828</v>
      </c>
      <c r="Z313" s="261">
        <v>45404</v>
      </c>
      <c r="AA313" s="254" t="s">
        <v>828</v>
      </c>
      <c r="AB313" s="261">
        <v>45411</v>
      </c>
      <c r="AC313" s="254" t="s">
        <v>828</v>
      </c>
      <c r="AD313" s="261">
        <v>45414</v>
      </c>
      <c r="AE313" s="257" t="s">
        <v>1356</v>
      </c>
      <c r="AF313" s="257" t="s">
        <v>1342</v>
      </c>
      <c r="AG313" s="258" t="s">
        <v>1307</v>
      </c>
      <c r="AH313" s="257" t="s">
        <v>1308</v>
      </c>
      <c r="AI313" s="263" t="s">
        <v>1871</v>
      </c>
    </row>
    <row r="314" spans="1:35" ht="280.5" x14ac:dyDescent="0.25">
      <c r="A314" s="264"/>
      <c r="B314" s="264"/>
      <c r="C314" s="264"/>
      <c r="D314" s="264"/>
      <c r="E314" s="264"/>
      <c r="F314" s="264"/>
      <c r="G314" s="264"/>
      <c r="H314" s="264"/>
      <c r="I314" s="264"/>
      <c r="J314" s="264"/>
      <c r="K314" s="264"/>
      <c r="L314" s="264"/>
      <c r="M314" s="264"/>
      <c r="N314" s="264"/>
      <c r="O314" s="265"/>
      <c r="P314" s="264"/>
      <c r="Q314" s="264"/>
      <c r="R314" s="259"/>
      <c r="S314" s="254"/>
      <c r="T314" s="254"/>
      <c r="U314" s="254"/>
      <c r="V314" s="260"/>
      <c r="W314" s="264"/>
      <c r="X314" s="264"/>
      <c r="Y314" s="254" t="s">
        <v>836</v>
      </c>
      <c r="Z314" s="254" t="s">
        <v>1872</v>
      </c>
      <c r="AA314" s="254" t="s">
        <v>836</v>
      </c>
      <c r="AB314" s="254" t="s">
        <v>1873</v>
      </c>
      <c r="AC314" s="254" t="s">
        <v>836</v>
      </c>
      <c r="AD314" s="254" t="s">
        <v>1874</v>
      </c>
      <c r="AE314" s="264"/>
      <c r="AF314" s="264"/>
      <c r="AG314" s="265"/>
      <c r="AH314" s="264"/>
      <c r="AI314" s="267"/>
    </row>
    <row r="315" spans="1:35" x14ac:dyDescent="0.25">
      <c r="A315" s="264"/>
      <c r="B315" s="264"/>
      <c r="C315" s="264"/>
      <c r="D315" s="264"/>
      <c r="E315" s="264"/>
      <c r="F315" s="264"/>
      <c r="G315" s="264"/>
      <c r="H315" s="264"/>
      <c r="I315" s="264"/>
      <c r="J315" s="264"/>
      <c r="K315" s="264"/>
      <c r="L315" s="264"/>
      <c r="M315" s="264"/>
      <c r="N315" s="264"/>
      <c r="O315" s="265"/>
      <c r="P315" s="264"/>
      <c r="Q315" s="264"/>
      <c r="R315" s="259"/>
      <c r="S315" s="254"/>
      <c r="T315" s="254"/>
      <c r="U315" s="254"/>
      <c r="V315" s="260"/>
      <c r="W315" s="264"/>
      <c r="X315" s="264"/>
      <c r="Y315" s="254" t="s">
        <v>839</v>
      </c>
      <c r="Z315" s="254" t="s">
        <v>1111</v>
      </c>
      <c r="AA315" s="254" t="s">
        <v>839</v>
      </c>
      <c r="AB315" s="254" t="s">
        <v>922</v>
      </c>
      <c r="AC315" s="254" t="s">
        <v>839</v>
      </c>
      <c r="AD315" s="254" t="s">
        <v>1114</v>
      </c>
      <c r="AE315" s="264"/>
      <c r="AF315" s="264"/>
      <c r="AG315" s="265"/>
      <c r="AH315" s="264"/>
      <c r="AI315" s="264"/>
    </row>
    <row r="316" spans="1:35" ht="15.75" thickBot="1" x14ac:dyDescent="0.3">
      <c r="A316" s="268"/>
      <c r="B316" s="268"/>
      <c r="C316" s="268"/>
      <c r="D316" s="268"/>
      <c r="E316" s="268"/>
      <c r="F316" s="268"/>
      <c r="G316" s="268"/>
      <c r="H316" s="268"/>
      <c r="I316" s="268"/>
      <c r="J316" s="268"/>
      <c r="K316" s="268"/>
      <c r="L316" s="268"/>
      <c r="M316" s="268"/>
      <c r="N316" s="268"/>
      <c r="O316" s="269"/>
      <c r="P316" s="268"/>
      <c r="Q316" s="268"/>
      <c r="R316" s="259"/>
      <c r="S316" s="254"/>
      <c r="T316" s="254"/>
      <c r="U316" s="254"/>
      <c r="V316" s="260"/>
      <c r="W316" s="268"/>
      <c r="X316" s="268"/>
      <c r="Y316" s="270"/>
      <c r="AD316" s="271"/>
      <c r="AE316" s="268"/>
      <c r="AF316" s="268"/>
      <c r="AG316" s="269"/>
      <c r="AH316" s="268"/>
      <c r="AI316" s="273" t="s">
        <v>1875</v>
      </c>
    </row>
  </sheetData>
  <hyperlinks>
    <hyperlink ref="AI3" r:id="rId1" tooltip="Acciones" display="https://isolucion.ambientebogota.gov.co/Isolucionsda/Mejoramiento/frmAccion.aspx?TipoAccion=MQ==&amp;IdAccion=MjAwMQ==&amp;IdObjeto=NTc5&amp;Objeto=Umllc2dvc0RhZnBWNQ==" xr:uid="{7EE3DB7F-3418-4AE4-BA19-6C23634C7392}"/>
    <hyperlink ref="AI6" r:id="rId2" tooltip="Acciones" display="https://isolucion.ambientebogota.gov.co/Isolucionsda/Mejoramiento/frmAccion.aspx?TipoAccion=Mg==&amp;IdAccion=MjAwMg==&amp;IdObjeto=NTc5&amp;Objeto=Umllc2dvc0RhZnBWNQ==" xr:uid="{25C8C7E0-8172-4F03-94C6-45F0FDC0FF3E}"/>
    <hyperlink ref="AI7" r:id="rId3" tooltip="Acciones" display="https://isolucion.ambientebogota.gov.co/Isolucionsda/Mejoramiento/frmAccion.aspx?TipoAccion=MQ==&amp;IdAccion=MjAwMw==&amp;IdObjeto=NTgw&amp;Objeto=Umllc2dvc0RhZnBWNQ==" xr:uid="{AC36C7B9-62A5-4FEA-A700-D079A63B9AD8}"/>
    <hyperlink ref="AI10" r:id="rId4" tooltip="Acciones" display="https://isolucion.ambientebogota.gov.co/Isolucionsda/Mejoramiento/frmAccion.aspx?TipoAccion=Mg==&amp;IdAccion=MjAwNA==&amp;IdObjeto=NTgw&amp;Objeto=Umllc2dvc0RhZnBWNQ==" xr:uid="{A8A8E1A5-7F99-46B4-9ACB-C91164DBEA3C}"/>
    <hyperlink ref="AI11" r:id="rId5" tooltip="Acciones" display="https://isolucion.ambientebogota.gov.co/Isolucionsda/Mejoramiento/frmAccion.aspx?TipoAccion=MQ==&amp;IdAccion=MjAwNQ==&amp;IdObjeto=NTgx&amp;Objeto=Umllc2dvc0RhZnBWNQ==" xr:uid="{937DADA7-92C7-4FAD-8A7F-754D10C1962B}"/>
    <hyperlink ref="AI14" r:id="rId6" tooltip="Acciones" display="https://isolucion.ambientebogota.gov.co/Isolucionsda/Mejoramiento/frmAccion.aspx?TipoAccion=Mg==&amp;IdAccion=MjAwNg==&amp;IdObjeto=NTgx&amp;Objeto=Umllc2dvc0RhZnBWNQ==" xr:uid="{F798C7E9-879A-46ED-BC48-F0182F9088BB}"/>
    <hyperlink ref="AI15" r:id="rId7" tooltip="Acciones" display="https://isolucion.ambientebogota.gov.co/Isolucionsda/Mejoramiento/frmAccion.aspx?TipoAccion=MQ==&amp;IdAccion=MjAxMQ==&amp;IdObjeto=NTg1&amp;Objeto=Umllc2dvc0RhZnBWNQ==" xr:uid="{5F063A02-3955-4CB2-A0D6-C6ED32D2CD6B}"/>
    <hyperlink ref="AI18" r:id="rId8" tooltip="Acciones" display="https://isolucion.ambientebogota.gov.co/Isolucionsda/Mejoramiento/frmAccion.aspx?TipoAccion=Mg==&amp;IdAccion=MjAxMg==&amp;IdObjeto=NTg1&amp;Objeto=Umllc2dvc0RhZnBWNQ==" xr:uid="{D2F97DA8-DD15-4EB4-8880-53D424DE1D50}"/>
    <hyperlink ref="AI19" r:id="rId9" tooltip="Acciones" display="https://isolucion.ambientebogota.gov.co/Isolucionsda/Mejoramiento/frmAccion.aspx?TipoAccion=MQ==&amp;IdAccion=MjAxMw==&amp;IdObjeto=NTg2&amp;Objeto=Umllc2dvc0RhZnBWNQ==" xr:uid="{7E740246-EDB4-46C3-A9DB-D78C670AECEB}"/>
    <hyperlink ref="AI22" r:id="rId10" tooltip="Acciones" display="https://isolucion.ambientebogota.gov.co/Isolucionsda/Mejoramiento/frmAccion.aspx?TipoAccion=Mg==&amp;IdAccion=MjAxNA==&amp;IdObjeto=NTg2&amp;Objeto=Umllc2dvc0RhZnBWNQ==" xr:uid="{588D467B-5F22-4789-B441-7BF711D4EB97}"/>
    <hyperlink ref="AI23" r:id="rId11" tooltip="Acciones" display="https://isolucion.ambientebogota.gov.co/Isolucionsda/Mejoramiento/frmAccion.aspx?TipoAccion=MQ==&amp;IdAccion=MjAxNQ==&amp;IdObjeto=NTg3&amp;Objeto=Umllc2dvc0RhZnBWNQ==" xr:uid="{044F1AA3-AF05-406B-946C-FE8BA9740A89}"/>
    <hyperlink ref="AI26" r:id="rId12" tooltip="Acciones" display="https://isolucion.ambientebogota.gov.co/Isolucionsda/Mejoramiento/frmAccion.aspx?TipoAccion=Mg==&amp;IdAccion=MjAxNg==&amp;IdObjeto=NTg3&amp;Objeto=Umllc2dvc0RhZnBWNQ==" xr:uid="{DE5C99E0-B452-4A9F-AD8D-C1C9F83D19C4}"/>
    <hyperlink ref="AI27" r:id="rId13" tooltip="Acciones" display="https://isolucion.ambientebogota.gov.co/Isolucionsda/Mejoramiento/frmAccion.aspx?TipoAccion=MQ==&amp;IdAccion=MjAxNw==&amp;IdObjeto=NTg4&amp;Objeto=Umllc2dvc0RhZnBWNQ==" xr:uid="{AC365992-E3F1-4264-AFF2-AFA62A45A749}"/>
    <hyperlink ref="AI30" r:id="rId14" tooltip="Acciones" display="https://isolucion.ambientebogota.gov.co/Isolucionsda/Mejoramiento/frmAccion.aspx?TipoAccion=Mg==&amp;IdAccion=MjAxOA==&amp;IdObjeto=NTg4&amp;Objeto=Umllc2dvc0RhZnBWNQ==" xr:uid="{D2EB5DBE-6FFF-42A5-997A-3EBB5EEB0CE1}"/>
    <hyperlink ref="AI31" r:id="rId15" tooltip="Acciones" display="https://isolucion.ambientebogota.gov.co/Isolucionsda/Mejoramiento/frmAccion.aspx?TipoAccion=Mg==&amp;IdAccion=MjAxOQ==&amp;IdObjeto=NTg5&amp;Objeto=Umllc2dvc0RhZnBWNQ==" xr:uid="{D0032664-8261-4A97-BDE2-F9FA1EEEE4BE}"/>
    <hyperlink ref="AI37" r:id="rId16" tooltip="Acciones" display="https://isolucion.ambientebogota.gov.co/Isolucionsda/Mejoramiento/frmAccion.aspx?TipoAccion=MQ==&amp;IdAccion=MjAyMA==&amp;IdObjeto=NTkw&amp;Objeto=Umllc2dvc0RhZnBWNQ==" xr:uid="{575EAE02-2C9E-4217-A790-5390ECA9151F}"/>
    <hyperlink ref="AI40" r:id="rId17" tooltip="Acciones" display="https://isolucion.ambientebogota.gov.co/Isolucionsda/Mejoramiento/frmAccion.aspx?TipoAccion=Mg==&amp;IdAccion=MjAyMQ==&amp;IdObjeto=NTkw&amp;Objeto=Umllc2dvc0RhZnBWNQ==" xr:uid="{CE9053B4-93F5-49CD-BC8A-C95573FDFFDB}"/>
    <hyperlink ref="AI41" r:id="rId18" tooltip="Acciones" display="https://isolucion.ambientebogota.gov.co/Isolucionsda/Mejoramiento/frmAccion.aspx?TipoAccion=MQ==&amp;IdAccion=MjAyMg==&amp;IdObjeto=NTkx&amp;Objeto=Umllc2dvc0RhZnBWNQ==" xr:uid="{19ED7866-EF16-4D6B-AB38-B79445F579A7}"/>
    <hyperlink ref="AI44" r:id="rId19" tooltip="Acciones" display="https://isolucion.ambientebogota.gov.co/Isolucionsda/Mejoramiento/frmAccion.aspx?TipoAccion=Mg==&amp;IdAccion=MjAyMw==&amp;IdObjeto=NTkx&amp;Objeto=Umllc2dvc0RhZnBWNQ==" xr:uid="{597992A7-CE05-454F-9754-6E6672E9C896}"/>
    <hyperlink ref="AI45" r:id="rId20" tooltip="Acciones" display="https://isolucion.ambientebogota.gov.co/Isolucionsda/Mejoramiento/frmAccion.aspx?TipoAccion=MQ==&amp;IdAccion=MjAyNA==&amp;IdObjeto=NTky&amp;Objeto=Umllc2dvc0RhZnBWNQ==" xr:uid="{CABD7584-7BB7-4F26-8E8A-F563BC3163D1}"/>
    <hyperlink ref="AI48" r:id="rId21" tooltip="Acciones" display="https://isolucion.ambientebogota.gov.co/Isolucionsda/Mejoramiento/frmAccion.aspx?TipoAccion=Mg==&amp;IdAccion=MjAyNQ==&amp;IdObjeto=NTky&amp;Objeto=Umllc2dvc0RhZnBWNQ==" xr:uid="{B7035B4E-CE3D-4304-9144-3DFBDD64FCD6}"/>
    <hyperlink ref="AI49" r:id="rId22" tooltip="Acciones" display="https://isolucion.ambientebogota.gov.co/Isolucionsda/Mejoramiento/frmAccion.aspx?TipoAccion=MQ==&amp;IdAccion=MjAyNg==&amp;IdObjeto=NTkz&amp;Objeto=Umllc2dvc0RhZnBWNQ==" xr:uid="{03508AE2-FDE4-4346-A690-464A9925522F}"/>
    <hyperlink ref="AI52" r:id="rId23" tooltip="Acciones" display="https://isolucion.ambientebogota.gov.co/Isolucionsda/Mejoramiento/frmAccion.aspx?TipoAccion=Mg==&amp;IdAccion=MjAyNw==&amp;IdObjeto=NTkz&amp;Objeto=Umllc2dvc0RhZnBWNQ==" xr:uid="{EE8BD886-EB41-4748-92ED-459B3E7DE2D1}"/>
    <hyperlink ref="AI53" r:id="rId24" tooltip="Acciones" display="https://isolucion.ambientebogota.gov.co/Isolucionsda/Mejoramiento/frmAccion.aspx?TipoAccion=MQ==&amp;IdAccion=MjAzMA==&amp;IdObjeto=NTk0&amp;Objeto=Umllc2dvc0RhZnBWNQ==" xr:uid="{EAA4C61C-EABB-4756-A731-0AF218B14D61}"/>
    <hyperlink ref="AI56" r:id="rId25" tooltip="Acciones" display="https://isolucion.ambientebogota.gov.co/Isolucionsda/Mejoramiento/frmAccion.aspx?TipoAccion=Mg==&amp;IdAccion=MjAzMQ==&amp;IdObjeto=NTk0&amp;Objeto=Umllc2dvc0RhZnBWNQ==" xr:uid="{3E0941DC-1044-43CF-A47E-78006DC80384}"/>
    <hyperlink ref="AI77" r:id="rId26" tooltip="Acciones" display="https://isolucion.ambientebogota.gov.co/Isolucionsda/Mejoramiento/frmAccion.aspx?TipoAccion=MQ==&amp;IdAccion=MjAzMg==&amp;IdObjeto=NTk2&amp;Objeto=Umllc2dvc0RhZnBWNQ==" xr:uid="{0F696EDC-32A5-403A-BAB1-555E277B976E}"/>
    <hyperlink ref="AI80" r:id="rId27" tooltip="Acciones" display="https://isolucion.ambientebogota.gov.co/Isolucionsda/Mejoramiento/frmAccion.aspx?TipoAccion=Mg==&amp;IdAccion=MjAzMw==&amp;IdObjeto=NTk2&amp;Objeto=Umllc2dvc0RhZnBWNQ==" xr:uid="{B81D80B8-FFA4-4C37-A1BC-EDC892FA462E}"/>
    <hyperlink ref="AI81" r:id="rId28" tooltip="Acciones" display="https://isolucion.ambientebogota.gov.co/Isolucionsda/Mejoramiento/frmAccion.aspx?TipoAccion=MQ==&amp;IdAccion=MjAzNA==&amp;IdObjeto=NTk3&amp;Objeto=Umllc2dvc0RhZnBWNQ==" xr:uid="{CF23364D-5763-46D8-A8AA-16F649A39959}"/>
    <hyperlink ref="AI84" r:id="rId29" tooltip="Acciones" display="https://isolucion.ambientebogota.gov.co/Isolucionsda/Mejoramiento/frmAccion.aspx?TipoAccion=Mg==&amp;IdAccion=MjAzNQ==&amp;IdObjeto=NTk3&amp;Objeto=Umllc2dvc0RhZnBWNQ==" xr:uid="{4985416F-89F9-401D-AC60-3528E219A7E7}"/>
    <hyperlink ref="AI107" r:id="rId30" tooltip="Acciones" display="https://isolucion.ambientebogota.gov.co/Isolucionsda/Mejoramiento/frmAccion.aspx?TipoAccion=MQ==&amp;IdAccion=MjAzNw==&amp;IdObjeto=NjAw&amp;Objeto=Umllc2dvc0RhZnBWNQ==" xr:uid="{CE73A7BB-EE01-44EA-9EC5-88516E6E886C}"/>
    <hyperlink ref="AI110" r:id="rId31" tooltip="Acciones" display="https://isolucion.ambientebogota.gov.co/Isolucionsda/Mejoramiento/frmAccion.aspx?TipoAccion=Mg==&amp;IdAccion=MjAzOA==&amp;IdObjeto=NjAw&amp;Objeto=Umllc2dvc0RhZnBWNQ==" xr:uid="{2A249BAE-F645-42A6-BCDE-9D740E1C264F}"/>
    <hyperlink ref="AI111" r:id="rId32" tooltip="Acciones" display="https://isolucion.ambientebogota.gov.co/Isolucionsda/Mejoramiento/frmAccion.aspx?TipoAccion=MQ==&amp;IdAccion=MjAzOQ==&amp;IdObjeto=NjAx&amp;Objeto=Umllc2dvc0RhZnBWNQ==" xr:uid="{5588A64E-822F-483D-9F2D-551D232E66AD}"/>
    <hyperlink ref="AI114" r:id="rId33" tooltip="Acciones" display="https://isolucion.ambientebogota.gov.co/Isolucionsda/Mejoramiento/frmAccion.aspx?TipoAccion=Mg==&amp;IdAccion=MjA0MA==&amp;IdObjeto=NjAx&amp;Objeto=Umllc2dvc0RhZnBWNQ==" xr:uid="{871AC36D-E985-4FCD-AC25-99142E4BB100}"/>
    <hyperlink ref="AI115" r:id="rId34" tooltip="Acciones" display="https://isolucion.ambientebogota.gov.co/Isolucionsda/Mejoramiento/frmAccion.aspx?TipoAccion=MQ==&amp;IdAccion=MjA0MQ==&amp;IdObjeto=NjAy&amp;Objeto=Umllc2dvc0RhZnBWNQ==" xr:uid="{FD264D63-91FA-42BF-8F02-6D6D4E08860E}"/>
    <hyperlink ref="AI118" r:id="rId35" tooltip="Acciones" display="https://isolucion.ambientebogota.gov.co/Isolucionsda/Mejoramiento/frmAccion.aspx?TipoAccion=Mg==&amp;IdAccion=MjA0Mg==&amp;IdObjeto=NjAy&amp;Objeto=Umllc2dvc0RhZnBWNQ==" xr:uid="{D5B2D74B-61C5-48E4-AA7D-410F6648FDF7}"/>
    <hyperlink ref="AI124" r:id="rId36" tooltip="Acciones" display="https://isolucion.ambientebogota.gov.co/Isolucionsda/Mejoramiento/frmAccion.aspx?TipoAccion=MQ==&amp;IdAccion=MjA0Mw==&amp;IdObjeto=NjAz&amp;Objeto=Umllc2dvc0RhZnBWNQ==" xr:uid="{C522C9A3-6CCA-43DB-B17B-639A19095EE0}"/>
    <hyperlink ref="AI127" r:id="rId37" tooltip="Acciones" display="https://isolucion.ambientebogota.gov.co/Isolucionsda/Mejoramiento/frmAccion.aspx?TipoAccion=Mg==&amp;IdAccion=MjA0NA==&amp;IdObjeto=NjAz&amp;Objeto=Umllc2dvc0RhZnBWNQ==" xr:uid="{414670E0-AB41-41A4-8092-1CCA01242790}"/>
    <hyperlink ref="AI136" r:id="rId38" tooltip="Acciones" display="https://isolucion.ambientebogota.gov.co/Isolucionsda/Mejoramiento/frmAccion.aspx?TipoAccion=MQ==&amp;IdAccion=MjA2NA==&amp;IdObjeto=NjA2&amp;Objeto=Umllc2dvc0RhZnBWNQ==" xr:uid="{AE805827-9618-4B0F-B127-6CB261463581}"/>
    <hyperlink ref="AI139" r:id="rId39" tooltip="Acciones" display="https://isolucion.ambientebogota.gov.co/Isolucionsda/Mejoramiento/frmAccion.aspx?TipoAccion=Mg==&amp;IdAccion=MjA2NQ==&amp;IdObjeto=NjA2&amp;Objeto=Umllc2dvc0RhZnBWNQ==" xr:uid="{7432A2A6-D3C0-4C17-82CE-7D716D4AEEF2}"/>
    <hyperlink ref="AI142" r:id="rId40" tooltip="Acciones" display="https://isolucion.ambientebogota.gov.co/Isolucionsda/Mejoramiento/frmAccion.aspx?TipoAccion=MQ==&amp;IdAccion=MjA0OQ==&amp;IdObjeto=NjA3&amp;Objeto=Umllc2dvc0RhZnBWNQ==" xr:uid="{CA60C79C-9403-403F-B21E-A21593967DA4}"/>
    <hyperlink ref="AI145" r:id="rId41" tooltip="Acciones" display="https://isolucion.ambientebogota.gov.co/Isolucionsda/Mejoramiento/frmAccion.aspx?TipoAccion=Mg==&amp;IdAccion=MjA1MA==&amp;IdObjeto=NjA3&amp;Objeto=Umllc2dvc0RhZnBWNQ==" xr:uid="{586946B6-ECCC-4320-B4B9-BB49683A4ED8}"/>
    <hyperlink ref="AI148" r:id="rId42" tooltip="Acciones" display="https://isolucion.ambientebogota.gov.co/Isolucionsda/Mejoramiento/frmAccion.aspx?TipoAccion=MQ==&amp;IdAccion=MjA1MQ==&amp;IdObjeto=NjA4&amp;Objeto=Umllc2dvc0RhZnBWNQ==" xr:uid="{EADE18D3-CC7B-4A99-9FC6-1089FEAAB667}"/>
    <hyperlink ref="AI151" r:id="rId43" tooltip="Acciones" display="https://isolucion.ambientebogota.gov.co/Isolucionsda/Mejoramiento/frmAccion.aspx?TipoAccion=Mg==&amp;IdAccion=MjA1Mg==&amp;IdObjeto=NjA4&amp;Objeto=Umllc2dvc0RhZnBWNQ==" xr:uid="{0A5D7097-E3BA-420F-AA31-E702B031869C}"/>
    <hyperlink ref="AI156" r:id="rId44" tooltip="Acciones" display="https://isolucion.ambientebogota.gov.co/Isolucionsda/Mejoramiento/frmAccion.aspx?TipoAccion=MQ==&amp;IdAccion=MjA1Mw==&amp;IdObjeto=NjA5&amp;Objeto=Umllc2dvc0RhZnBWNQ==" xr:uid="{C7C8B9B9-5715-4E70-94DA-AAE45125F4E9}"/>
    <hyperlink ref="AI159" r:id="rId45" tooltip="Acciones" display="https://isolucion.ambientebogota.gov.co/Isolucionsda/Mejoramiento/frmAccion.aspx?TipoAccion=Mg==&amp;IdAccion=MjA1NA==&amp;IdObjeto=NjA5&amp;Objeto=Umllc2dvc0RhZnBWNQ==" xr:uid="{7C2E9F3C-6294-4B8B-82BD-0A43294614F3}"/>
    <hyperlink ref="AI162" r:id="rId46" tooltip="Acciones" display="https://isolucion.ambientebogota.gov.co/Isolucionsda/Mejoramiento/frmAccion.aspx?TipoAccion=MQ==&amp;IdAccion=MjA1NQ==&amp;IdObjeto=NjEw&amp;Objeto=Umllc2dvc0RhZnBWNQ==" xr:uid="{47BEEECC-DAEB-40C3-9501-43F9E3CC38DC}"/>
    <hyperlink ref="AI165" r:id="rId47" tooltip="Acciones" display="https://isolucion.ambientebogota.gov.co/Isolucionsda/Mejoramiento/frmAccion.aspx?TipoAccion=Mg==&amp;IdAccion=MjA1Ng==&amp;IdObjeto=NjEw&amp;Objeto=Umllc2dvc0RhZnBWNQ==" xr:uid="{3606CCCD-7ED0-4F35-9A36-83F4433DE48A}"/>
    <hyperlink ref="AI168" r:id="rId48" tooltip="Acciones" display="https://isolucion.ambientebogota.gov.co/Isolucionsda/Mejoramiento/frmAccion.aspx?TipoAccion=MQ==&amp;IdAccion=MjA1Nw==&amp;IdObjeto=NjEx&amp;Objeto=Umllc2dvc0RhZnBWNQ==" xr:uid="{7E09D8F1-3023-4DBC-8F32-D5C961F740C7}"/>
    <hyperlink ref="AI171" r:id="rId49" tooltip="Acciones" display="https://isolucion.ambientebogota.gov.co/Isolucionsda/Mejoramiento/frmAccion.aspx?TipoAccion=Mg==&amp;IdAccion=MjA1OA==&amp;IdObjeto=NjEx&amp;Objeto=Umllc2dvc0RhZnBWNQ==" xr:uid="{B1B85425-FB9E-49D5-B2C1-C7E992B565E7}"/>
    <hyperlink ref="AI174" r:id="rId50" tooltip="Acciones" display="https://isolucion.ambientebogota.gov.co/Isolucionsda/Mejoramiento/frmAccion.aspx?TipoAccion=MQ==&amp;IdAccion=MjA1OQ==&amp;IdObjeto=NjEy&amp;Objeto=Umllc2dvc0RhZnBWNQ==" xr:uid="{1C593926-ED35-44BB-8CE3-E24313713197}"/>
    <hyperlink ref="AI177" r:id="rId51" tooltip="Acciones" display="https://isolucion.ambientebogota.gov.co/Isolucionsda/Mejoramiento/frmAccion.aspx?TipoAccion=Mg==&amp;IdAccion=MjA2MA==&amp;IdObjeto=NjEy&amp;Objeto=Umllc2dvc0RhZnBWNQ==" xr:uid="{349EFDA8-1B2D-49C9-9E90-A7859FA26ECC}"/>
    <hyperlink ref="AI180" r:id="rId52" tooltip="Acciones" display="https://isolucion.ambientebogota.gov.co/Isolucionsda/Mejoramiento/frmAccion.aspx?TipoAccion=MQ==&amp;IdAccion=MjA2MQ==&amp;IdObjeto=NjEz&amp;Objeto=Umllc2dvc0RhZnBWNQ==" xr:uid="{963ED0B7-396B-46D1-AB5B-AD40D3333C1A}"/>
    <hyperlink ref="AI183" r:id="rId53" tooltip="Acciones" display="https://isolucion.ambientebogota.gov.co/Isolucionsda/Mejoramiento/frmAccion.aspx?TipoAccion=Mg==&amp;IdAccion=MjA2Mg==&amp;IdObjeto=NjEz&amp;Objeto=Umllc2dvc0RhZnBWNQ==" xr:uid="{401E3685-3BB4-4AF6-ABB8-2E77030776F0}"/>
    <hyperlink ref="AI184" r:id="rId54" tooltip="Acciones" display="https://isolucion.ambientebogota.gov.co/Isolucionsda/Mejoramiento/frmAccion.aspx?TipoAccion=Mg==&amp;IdAccion=MjA2Ng==&amp;IdObjeto=NjE0&amp;Objeto=Umllc2dvc0RhZnBWNQ==" xr:uid="{C9C786B0-EA50-4C4A-B1CF-38E6DF1056A4}"/>
    <hyperlink ref="AI187" r:id="rId55" tooltip="Acciones" display="https://isolucion.ambientebogota.gov.co/Isolucionsda/Mejoramiento/frmAccion.aspx?TipoAccion=MQ==&amp;IdAccion=MjA2Nw==&amp;IdObjeto=NjE1&amp;Objeto=Umllc2dvc0RhZnBWNQ==" xr:uid="{25066161-6C74-49E6-A66B-4DF8B5B39A1F}"/>
    <hyperlink ref="AI190" r:id="rId56" tooltip="Acciones" display="https://isolucion.ambientebogota.gov.co/Isolucionsda/Mejoramiento/frmAccion.aspx?TipoAccion=Mg==&amp;IdAccion=MjA2OA==&amp;IdObjeto=NjE1&amp;Objeto=Umllc2dvc0RhZnBWNQ==" xr:uid="{9FCD7734-3B04-4650-844A-E46177A93A6F}"/>
    <hyperlink ref="AI191" r:id="rId57" tooltip="Acciones" display="https://isolucion.ambientebogota.gov.co/Isolucionsda/Mejoramiento/frmAccion.aspx?TipoAccion=Mg==&amp;IdAccion=MjA2OQ==&amp;IdObjeto=NjE2&amp;Objeto=Umllc2dvc0RhZnBWNQ==" xr:uid="{AA7A1FE3-FF0C-4117-9988-DCFFF7C8F952}"/>
    <hyperlink ref="AI197" r:id="rId58" tooltip="Acciones" display="https://isolucion.ambientebogota.gov.co/Isolucionsda/Mejoramiento/frmAccion.aspx?TipoAccion=MQ==&amp;IdAccion=MjA4Mg==&amp;IdObjeto=NjE3&amp;Objeto=Umllc2dvc0RhZnBWNQ==" xr:uid="{45A06A9C-24AC-4542-96AF-1BE8583F38F4}"/>
    <hyperlink ref="AI200" r:id="rId59" tooltip="Acciones" display="https://isolucion.ambientebogota.gov.co/Isolucionsda/Mejoramiento/frmAccion.aspx?TipoAccion=Mg==&amp;IdAccion=MjA4Mw==&amp;IdObjeto=NjE3&amp;Objeto=Umllc2dvc0RhZnBWNQ==" xr:uid="{7CD87F4A-02C3-485B-A66C-8DDDD39316B2}"/>
    <hyperlink ref="AI213" r:id="rId60" tooltip="Acciones" display="https://isolucion.ambientebogota.gov.co/Isolucionsda/Mejoramiento/frmAccion.aspx?TipoAccion=MQ==&amp;IdAccion=MjA3MA==&amp;IdObjeto=NjE4&amp;Objeto=Umllc2dvc0RhZnBWNQ==" xr:uid="{88A279F6-EB02-48D4-AA2A-B205D53662BD}"/>
    <hyperlink ref="AI216" r:id="rId61" tooltip="Acciones" display="https://isolucion.ambientebogota.gov.co/Isolucionsda/Mejoramiento/frmAccion.aspx?TipoAccion=Mg==&amp;IdAccion=MjA3MQ==&amp;IdObjeto=NjE4&amp;Objeto=Umllc2dvc0RhZnBWNQ==" xr:uid="{9D4645F2-9A52-4FA9-958C-0FE9519E2225}"/>
    <hyperlink ref="AI221" r:id="rId62" tooltip="Acciones" display="https://isolucion.ambientebogota.gov.co/Isolucionsda/Mejoramiento/frmAccion.aspx?TipoAccion=MQ==&amp;IdAccion=MjA3Mg==&amp;IdObjeto=NjE5&amp;Objeto=Umllc2dvc0RhZnBWNQ==" xr:uid="{AD0B818D-E4DA-4985-B144-1C92A74E51DB}"/>
    <hyperlink ref="AI224" r:id="rId63" tooltip="Acciones" display="https://isolucion.ambientebogota.gov.co/Isolucionsda/Mejoramiento/frmAccion.aspx?TipoAccion=Mg==&amp;IdAccion=MjA3Mw==&amp;IdObjeto=NjE5&amp;Objeto=Umllc2dvc0RhZnBWNQ==" xr:uid="{E4858C3C-9695-4058-BC03-131C52200057}"/>
    <hyperlink ref="AI225" r:id="rId64" tooltip="Acciones" display="https://isolucion.ambientebogota.gov.co/Isolucionsda/Mejoramiento/frmAccion.aspx?TipoAccion=MQ==&amp;IdAccion=MjA3NQ==&amp;IdObjeto=NjIx&amp;Objeto=Umllc2dvc0RhZnBWNQ==" xr:uid="{A1B986B4-259A-49A2-9E6E-93E3A3C8A618}"/>
    <hyperlink ref="AI228" r:id="rId65" tooltip="Acciones" display="https://isolucion.ambientebogota.gov.co/Isolucionsda/Mejoramiento/frmAccion.aspx?TipoAccion=Mg==&amp;IdAccion=MjA3Ng==&amp;IdObjeto=NjIx&amp;Objeto=Umllc2dvc0RhZnBWNQ==" xr:uid="{7F8D4F41-78F7-4FB6-91DA-35D736B9CF28}"/>
    <hyperlink ref="AI231" r:id="rId66" tooltip="Acciones" display="https://isolucion.ambientebogota.gov.co/Isolucionsda/Mejoramiento/frmAccion.aspx?TipoAccion=MQ==&amp;IdAccion=MjA3Nw==&amp;IdObjeto=NjIy&amp;Objeto=Umllc2dvc0RhZnBWNQ==" xr:uid="{0A6DECA4-FB92-4C04-A9EA-9CFD899D3FFA}"/>
    <hyperlink ref="AI234" r:id="rId67" tooltip="Acciones" display="https://isolucion.ambientebogota.gov.co/Isolucionsda/Mejoramiento/frmAccion.aspx?TipoAccion=Mg==&amp;IdAccion=MjA3OA==&amp;IdObjeto=NjIy&amp;Objeto=Umllc2dvc0RhZnBWNQ==" xr:uid="{77E0B086-C5D7-4082-BE83-C6D7C1A17907}"/>
    <hyperlink ref="AI235" r:id="rId68" tooltip="Acciones" display="https://isolucion.ambientebogota.gov.co/Isolucionsda/Mejoramiento/frmAccion.aspx?TipoAccion=MQ==&amp;IdAccion=MjA5MQ==&amp;IdObjeto=NjMy&amp;Objeto=Umllc2dvc0RhZnBWNQ==" xr:uid="{F026BA3C-B0AD-4862-96E6-2624108D87F3}"/>
    <hyperlink ref="AI238" r:id="rId69" tooltip="Acciones" display="https://isolucion.ambientebogota.gov.co/Isolucionsda/Mejoramiento/frmAccion.aspx?TipoAccion=Mg==&amp;IdAccion=MjA5Mg==&amp;IdObjeto=NjMy&amp;Objeto=Umllc2dvc0RhZnBWNQ==" xr:uid="{8DD6F32B-623D-464B-BBA8-078C08DD3FF2}"/>
    <hyperlink ref="AI239" r:id="rId70" tooltip="Acciones" display="https://isolucion.ambientebogota.gov.co/Isolucionsda/Mejoramiento/frmAccion.aspx?TipoAccion=MQ==&amp;IdAccion=MjA5Mw==&amp;IdObjeto=NjMz&amp;Objeto=Umllc2dvc0RhZnBWNQ==" xr:uid="{66C0E2AB-2F69-4B1A-BA2C-B353E2C37147}"/>
    <hyperlink ref="AI242" r:id="rId71" tooltip="Acciones" display="https://isolucion.ambientebogota.gov.co/Isolucionsda/Mejoramiento/frmAccion.aspx?TipoAccion=Mg==&amp;IdAccion=MjA5NA==&amp;IdObjeto=NjMz&amp;Objeto=Umllc2dvc0RhZnBWNQ==" xr:uid="{388BBEA0-EDC9-4BD7-BEF7-AD7DE5FC38FD}"/>
    <hyperlink ref="AI243" r:id="rId72" tooltip="Acciones" display="https://isolucion.ambientebogota.gov.co/Isolucionsda/Mejoramiento/frmAccion.aspx?TipoAccion=MQ==&amp;IdAccion=MjA5NQ==&amp;IdObjeto=NjM0&amp;Objeto=Umllc2dvc0RhZnBWNQ==" xr:uid="{29907FCB-31A4-4641-B353-E79FE4C51C8F}"/>
    <hyperlink ref="AI246" r:id="rId73" tooltip="Acciones" display="https://isolucion.ambientebogota.gov.co/Isolucionsda/Mejoramiento/frmAccion.aspx?TipoAccion=Mg==&amp;IdAccion=MjA5Ng==&amp;IdObjeto=NjM0&amp;Objeto=Umllc2dvc0RhZnBWNQ==" xr:uid="{D46EFD8C-05F6-4B02-97E9-1741DB88EB35}"/>
    <hyperlink ref="AI247" r:id="rId74" tooltip="Acciones" display="https://isolucion.ambientebogota.gov.co/Isolucionsda/Mejoramiento/frmAccion.aspx?TipoAccion=MQ==&amp;IdAccion=MjA5Nw==&amp;IdObjeto=NjM1&amp;Objeto=Umllc2dvc0RhZnBWNQ==" xr:uid="{52A76DC5-CACE-4B0C-8A34-571499379796}"/>
    <hyperlink ref="AI250" r:id="rId75" tooltip="Acciones" display="https://isolucion.ambientebogota.gov.co/Isolucionsda/Mejoramiento/frmAccion.aspx?TipoAccion=Mg==&amp;IdAccion=MjA5OA==&amp;IdObjeto=NjM1&amp;Objeto=Umllc2dvc0RhZnBWNQ==" xr:uid="{D3267AC8-CDD1-4AD5-8C1C-33CFFB0EF9C3}"/>
    <hyperlink ref="AI253" r:id="rId76" tooltip="Acciones" display="https://isolucion.ambientebogota.gov.co/Isolucionsda/Mejoramiento/frmAccion.aspx?TipoAccion=Mg==&amp;IdAccion=MjA5OQ==&amp;IdObjeto=NjM2&amp;Objeto=Umllc2dvc0RhZnBWNQ==" xr:uid="{A6F304B1-218C-4D73-B006-9753280F0BCD}"/>
    <hyperlink ref="AI259" r:id="rId77" tooltip="Acciones" display="https://isolucion.ambientebogota.gov.co/Isolucionsda/Mejoramiento/frmAccion.aspx?TipoAccion=MQ==&amp;IdAccion=MjEwMA==&amp;IdObjeto=NjM3&amp;Objeto=Umllc2dvc0RhZnBWNQ==" xr:uid="{85D7A12F-1C4D-4241-8609-2D66120E3E50}"/>
    <hyperlink ref="AI262" r:id="rId78" tooltip="Acciones" display="https://isolucion.ambientebogota.gov.co/Isolucionsda/Mejoramiento/frmAccion.aspx?TipoAccion=Mg==&amp;IdAccion=MjEwMQ==&amp;IdObjeto=NjM3&amp;Objeto=Umllc2dvc0RhZnBWNQ==" xr:uid="{E5C3E7E1-8EF0-4B26-B7A6-06594A2665DF}"/>
    <hyperlink ref="AI286" r:id="rId79" tooltip="Acciones" display="https://isolucion.ambientebogota.gov.co/Isolucionsda/Mejoramiento/frmAccion.aspx?TipoAccion=MQ==&amp;IdAccion=MjEwMg==&amp;IdObjeto=NjM4&amp;Objeto=Umllc2dvc0RhZnBWNQ==" xr:uid="{49CED50C-F72A-4FC7-B3D8-323AF744F17B}"/>
    <hyperlink ref="AI289" r:id="rId80" tooltip="Acciones" display="https://isolucion.ambientebogota.gov.co/Isolucionsda/Mejoramiento/frmAccion.aspx?TipoAccion=Mg==&amp;IdAccion=MjEwMw==&amp;IdObjeto=NjM4&amp;Objeto=Umllc2dvc0RhZnBWNQ==" xr:uid="{26A69FA0-CA73-4A5F-8ACE-D077C13F04B7}"/>
    <hyperlink ref="AI295" r:id="rId81" tooltip="Acciones" display="https://isolucion.ambientebogota.gov.co/Isolucionsda/Mejoramiento/frmAccion.aspx?TipoAccion=MQ==&amp;IdAccion=MjEwNA==&amp;IdObjeto=NjM5&amp;Objeto=Umllc2dvc0RhZnBWNQ==" xr:uid="{524CF59E-84BD-4FCC-8E1F-ACE936531F00}"/>
    <hyperlink ref="AI298" r:id="rId82" tooltip="Acciones" display="https://isolucion.ambientebogota.gov.co/Isolucionsda/Mejoramiento/frmAccion.aspx?TipoAccion=Mg==&amp;IdAccion=MjEwNQ==&amp;IdObjeto=NjM5&amp;Objeto=Umllc2dvc0RhZnBWNQ==" xr:uid="{3CA1FADD-2B94-4F72-806F-705020475510}"/>
    <hyperlink ref="AI299" r:id="rId83" tooltip="Acciones" display="https://isolucion.ambientebogota.gov.co/Isolucionsda/Mejoramiento/frmAccion.aspx?TipoAccion=MQ==&amp;IdAccion=MjEwNg==&amp;IdObjeto=NjQw&amp;Objeto=Umllc2dvc0RhZnBWNQ==" xr:uid="{057E8468-DC86-4900-ACD9-BE58AF4BFC30}"/>
    <hyperlink ref="AI302" r:id="rId84" tooltip="Acciones" display="https://isolucion.ambientebogota.gov.co/Isolucionsda/Mejoramiento/frmAccion.aspx?TipoAccion=MQ==&amp;IdAccion=MjEwNw==&amp;IdObjeto=NjQw&amp;Objeto=Umllc2dvc0RhZnBWNQ==" xr:uid="{261B0179-64EB-4915-A907-F709CA8A6A1B}"/>
    <hyperlink ref="AI305" r:id="rId85" tooltip="Acciones" display="https://isolucion.ambientebogota.gov.co/Isolucionsda/Mejoramiento/frmAccion.aspx?TipoAccion=Mg==&amp;IdAccion=MjEwOA==&amp;IdObjeto=NjQw&amp;Objeto=Umllc2dvc0RhZnBWNQ==" xr:uid="{4CE1B6C3-AA64-4448-9D69-B4E559D81708}"/>
    <hyperlink ref="AI313" r:id="rId86" tooltip="Acciones" display="https://isolucion.ambientebogota.gov.co/Isolucionsda/Mejoramiento/frmAccion.aspx?TipoAccion=MQ==&amp;IdAccion=MjExMA==&amp;IdObjeto=NjQy&amp;Objeto=Umllc2dvc0RhZnBWNQ==" xr:uid="{3A8196EC-1256-4832-8E31-B1290A72F63F}"/>
    <hyperlink ref="AI316" r:id="rId87" tooltip="Acciones" display="https://isolucion.ambientebogota.gov.co/Isolucionsda/Mejoramiento/frmAccion.aspx?TipoAccion=Mg==&amp;IdAccion=MjExMQ==&amp;IdObjeto=NjQy&amp;Objeto=Umllc2dvc0RhZnBWNQ==" xr:uid="{D4C5B064-13C5-45C3-9BC5-381776608A0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FC56-AF7C-4E16-8682-220537874299}">
  <sheetPr>
    <tabColor rgb="FFC00000"/>
  </sheetPr>
  <dimension ref="A1:AN267"/>
  <sheetViews>
    <sheetView showGridLines="0" topLeftCell="A73" workbookViewId="0">
      <selection activeCell="C46" sqref="C46"/>
    </sheetView>
  </sheetViews>
  <sheetFormatPr baseColWidth="10" defaultRowHeight="15" x14ac:dyDescent="0.25"/>
  <cols>
    <col min="1" max="1" width="13" style="253" bestFit="1" customWidth="1"/>
    <col min="2" max="2" width="40.5703125" style="253" bestFit="1" customWidth="1"/>
    <col min="3" max="3" width="45.7109375" style="253" bestFit="1" customWidth="1"/>
    <col min="4" max="4" width="12.85546875" style="253" bestFit="1" customWidth="1"/>
    <col min="5" max="5" width="22.140625" style="253" bestFit="1" customWidth="1"/>
    <col min="6" max="7" width="45.7109375" style="253" bestFit="1" customWidth="1"/>
    <col min="8" max="8" width="20.7109375" style="253" bestFit="1" customWidth="1"/>
    <col min="9" max="9" width="13.28515625" style="253" bestFit="1" customWidth="1"/>
    <col min="10" max="10" width="9" style="253" bestFit="1" customWidth="1"/>
    <col min="11" max="11" width="18.5703125" style="253" bestFit="1" customWidth="1"/>
    <col min="12" max="12" width="45.7109375" style="253" bestFit="1" customWidth="1"/>
    <col min="13" max="13" width="10.85546875" style="253" bestFit="1" customWidth="1"/>
    <col min="14" max="14" width="45.7109375" style="253" bestFit="1" customWidth="1"/>
    <col min="15" max="15" width="31.7109375" style="253" bestFit="1" customWidth="1"/>
    <col min="16" max="17" width="45.7109375" style="253" bestFit="1" customWidth="1"/>
    <col min="18" max="18" width="31.42578125" style="253" customWidth="1"/>
    <col min="19" max="19" width="31.5703125" style="253" bestFit="1" customWidth="1"/>
    <col min="20" max="22" width="45.7109375" style="253" bestFit="1" customWidth="1"/>
    <col min="23" max="23" width="15.140625" style="253" bestFit="1" customWidth="1"/>
    <col min="24" max="24" width="17.140625" style="253" bestFit="1" customWidth="1"/>
    <col min="25" max="25" width="23.7109375" style="253" bestFit="1" customWidth="1"/>
    <col min="26" max="26" width="6" style="253" bestFit="1" customWidth="1"/>
    <col min="27" max="27" width="10.7109375" style="253" bestFit="1" customWidth="1"/>
    <col min="28" max="28" width="9.28515625" style="253" bestFit="1" customWidth="1"/>
    <col min="29" max="29" width="45.7109375" style="253" bestFit="1" customWidth="1"/>
    <col min="30" max="30" width="9.28515625" style="253" bestFit="1" customWidth="1"/>
    <col min="31" max="31" width="45.7109375" style="253" bestFit="1" customWidth="1"/>
    <col min="32" max="32" width="27.7109375" style="253" bestFit="1" customWidth="1"/>
    <col min="33" max="33" width="20.7109375" style="253" bestFit="1" customWidth="1"/>
    <col min="34" max="34" width="13.28515625" style="253" bestFit="1" customWidth="1"/>
    <col min="35" max="35" width="9" style="253" bestFit="1" customWidth="1"/>
    <col min="36" max="36" width="18.5703125" style="253" bestFit="1" customWidth="1"/>
    <col min="37" max="37" width="30.140625" style="253" bestFit="1" customWidth="1"/>
    <col min="38" max="38" width="33.5703125" style="253" bestFit="1" customWidth="1"/>
    <col min="39" max="39" width="45.7109375" style="253" bestFit="1" customWidth="1"/>
    <col min="40" max="16384" width="11.42578125" style="253"/>
  </cols>
  <sheetData>
    <row r="1" spans="1:40" ht="51" x14ac:dyDescent="0.25">
      <c r="A1" s="291" t="s">
        <v>762</v>
      </c>
      <c r="B1" s="291" t="s">
        <v>763</v>
      </c>
      <c r="C1" s="291" t="s">
        <v>764</v>
      </c>
      <c r="D1" s="291" t="s">
        <v>765</v>
      </c>
      <c r="E1" s="291" t="s">
        <v>766</v>
      </c>
      <c r="F1" s="291" t="s">
        <v>767</v>
      </c>
      <c r="G1" s="291" t="s">
        <v>768</v>
      </c>
      <c r="H1" s="291" t="s">
        <v>769</v>
      </c>
      <c r="I1" s="291"/>
      <c r="J1" s="291"/>
      <c r="K1" s="291"/>
      <c r="L1" s="291" t="s">
        <v>770</v>
      </c>
      <c r="M1" s="291" t="s">
        <v>771</v>
      </c>
      <c r="N1" s="291"/>
      <c r="O1" s="291"/>
      <c r="P1" s="291" t="s">
        <v>772</v>
      </c>
      <c r="Q1" s="291"/>
      <c r="R1" s="291"/>
      <c r="S1" s="291"/>
      <c r="T1" s="291"/>
      <c r="U1" s="291"/>
      <c r="V1" s="291" t="s">
        <v>773</v>
      </c>
      <c r="W1" s="291" t="s">
        <v>774</v>
      </c>
      <c r="X1" s="291" t="s">
        <v>775</v>
      </c>
      <c r="Y1" s="291" t="s">
        <v>776</v>
      </c>
      <c r="Z1" s="291" t="s">
        <v>777</v>
      </c>
      <c r="AA1" s="291"/>
      <c r="AB1" s="291" t="s">
        <v>778</v>
      </c>
      <c r="AC1" s="291"/>
      <c r="AD1" s="291"/>
      <c r="AE1" s="291"/>
      <c r="AF1" s="291" t="s">
        <v>779</v>
      </c>
      <c r="AG1" s="291" t="s">
        <v>780</v>
      </c>
      <c r="AH1" s="291"/>
      <c r="AI1" s="291"/>
      <c r="AJ1" s="291"/>
      <c r="AK1" s="291" t="s">
        <v>781</v>
      </c>
      <c r="AL1" s="291"/>
      <c r="AM1" s="291" t="s">
        <v>782</v>
      </c>
      <c r="AN1" s="292"/>
    </row>
    <row r="2" spans="1:40" ht="38.25" x14ac:dyDescent="0.25">
      <c r="A2" s="291"/>
      <c r="B2" s="291"/>
      <c r="C2" s="291"/>
      <c r="D2" s="291"/>
      <c r="E2" s="291"/>
      <c r="F2" s="291"/>
      <c r="G2" s="291"/>
      <c r="H2" s="291" t="s">
        <v>783</v>
      </c>
      <c r="I2" s="291" t="s">
        <v>784</v>
      </c>
      <c r="J2" s="291" t="s">
        <v>785</v>
      </c>
      <c r="K2" s="291" t="s">
        <v>786</v>
      </c>
      <c r="L2" s="291"/>
      <c r="M2" s="291" t="s">
        <v>787</v>
      </c>
      <c r="N2" s="291" t="s">
        <v>788</v>
      </c>
      <c r="O2" s="291" t="s">
        <v>789</v>
      </c>
      <c r="P2" s="291" t="s">
        <v>790</v>
      </c>
      <c r="Q2" s="291" t="s">
        <v>791</v>
      </c>
      <c r="R2" s="291" t="s">
        <v>792</v>
      </c>
      <c r="S2" s="291" t="s">
        <v>793</v>
      </c>
      <c r="T2" s="291" t="s">
        <v>794</v>
      </c>
      <c r="U2" s="291" t="s">
        <v>795</v>
      </c>
      <c r="V2" s="291" t="s">
        <v>796</v>
      </c>
      <c r="W2" s="291"/>
      <c r="X2" s="291"/>
      <c r="Y2" s="291"/>
      <c r="Z2" s="291" t="s">
        <v>797</v>
      </c>
      <c r="AA2" s="291" t="s">
        <v>772</v>
      </c>
      <c r="AB2" s="291" t="s">
        <v>798</v>
      </c>
      <c r="AC2" s="291"/>
      <c r="AD2" s="291" t="s">
        <v>799</v>
      </c>
      <c r="AE2" s="291"/>
      <c r="AF2" s="291"/>
      <c r="AG2" s="291" t="s">
        <v>783</v>
      </c>
      <c r="AH2" s="291" t="s">
        <v>784</v>
      </c>
      <c r="AI2" s="291" t="s">
        <v>785</v>
      </c>
      <c r="AJ2" s="291" t="s">
        <v>786</v>
      </c>
      <c r="AK2" s="291" t="s">
        <v>797</v>
      </c>
      <c r="AL2" s="291" t="s">
        <v>772</v>
      </c>
      <c r="AM2" s="291"/>
      <c r="AN2" s="292"/>
    </row>
    <row r="3" spans="1:40" ht="48" customHeight="1" x14ac:dyDescent="0.25">
      <c r="A3" s="293" t="s">
        <v>800</v>
      </c>
      <c r="B3" s="293" t="s">
        <v>801</v>
      </c>
      <c r="C3" s="293" t="s">
        <v>802</v>
      </c>
      <c r="D3" s="293" t="s">
        <v>803</v>
      </c>
      <c r="E3" s="293" t="s">
        <v>804</v>
      </c>
      <c r="F3" s="293" t="s">
        <v>805</v>
      </c>
      <c r="G3" s="293" t="s">
        <v>806</v>
      </c>
      <c r="H3" s="293" t="s">
        <v>807</v>
      </c>
      <c r="I3" s="293" t="s">
        <v>808</v>
      </c>
      <c r="J3" s="294" t="s">
        <v>809</v>
      </c>
      <c r="K3" s="293" t="s">
        <v>810</v>
      </c>
      <c r="L3" s="293" t="s">
        <v>811</v>
      </c>
      <c r="M3" s="293" t="s">
        <v>812</v>
      </c>
      <c r="N3" s="293" t="s">
        <v>813</v>
      </c>
      <c r="O3" s="293" t="s">
        <v>814</v>
      </c>
      <c r="P3" s="293" t="s">
        <v>815</v>
      </c>
      <c r="Q3" s="293" t="s">
        <v>816</v>
      </c>
      <c r="R3" s="293" t="s">
        <v>817</v>
      </c>
      <c r="S3" s="293" t="s">
        <v>818</v>
      </c>
      <c r="T3" s="293" t="s">
        <v>819</v>
      </c>
      <c r="U3" s="293" t="s">
        <v>820</v>
      </c>
      <c r="V3" s="293" t="s">
        <v>821</v>
      </c>
      <c r="W3" s="295" t="s">
        <v>822</v>
      </c>
      <c r="X3" s="293" t="s">
        <v>822</v>
      </c>
      <c r="Y3" s="295" t="s">
        <v>822</v>
      </c>
      <c r="Z3" s="292"/>
      <c r="AA3" s="292"/>
      <c r="AB3" s="292"/>
      <c r="AC3" s="292"/>
      <c r="AD3" s="292"/>
      <c r="AE3" s="292"/>
      <c r="AF3" s="295" t="s">
        <v>822</v>
      </c>
      <c r="AG3" s="293" t="s">
        <v>823</v>
      </c>
      <c r="AH3" s="293" t="s">
        <v>808</v>
      </c>
      <c r="AI3" s="294" t="s">
        <v>809</v>
      </c>
      <c r="AJ3" s="293" t="s">
        <v>810</v>
      </c>
      <c r="AK3" s="293" t="s">
        <v>824</v>
      </c>
      <c r="AL3" s="293" t="s">
        <v>825</v>
      </c>
      <c r="AM3" s="293" t="s">
        <v>826</v>
      </c>
      <c r="AN3" s="292"/>
    </row>
    <row r="4" spans="1:40" x14ac:dyDescent="0.25">
      <c r="A4" s="293"/>
      <c r="B4" s="293"/>
      <c r="C4" s="293"/>
      <c r="D4" s="293"/>
      <c r="E4" s="293"/>
      <c r="F4" s="293"/>
      <c r="G4" s="293"/>
      <c r="H4" s="293"/>
      <c r="I4" s="293"/>
      <c r="J4" s="294"/>
      <c r="K4" s="293"/>
      <c r="L4" s="293"/>
      <c r="M4" s="293"/>
      <c r="N4" s="293"/>
      <c r="O4" s="293"/>
      <c r="P4" s="291" t="s">
        <v>827</v>
      </c>
      <c r="Q4" s="291" t="s">
        <v>827</v>
      </c>
      <c r="R4" s="291" t="s">
        <v>827</v>
      </c>
      <c r="S4" s="291" t="s">
        <v>827</v>
      </c>
      <c r="T4" s="291" t="s">
        <v>827</v>
      </c>
      <c r="U4" s="291" t="s">
        <v>827</v>
      </c>
      <c r="V4" s="291" t="s">
        <v>827</v>
      </c>
      <c r="W4" s="295"/>
      <c r="X4" s="293"/>
      <c r="Y4" s="295"/>
      <c r="Z4" s="292"/>
      <c r="AA4" s="292"/>
      <c r="AB4" s="293" t="s">
        <v>828</v>
      </c>
      <c r="AC4" s="296">
        <v>45406</v>
      </c>
      <c r="AD4" s="293" t="s">
        <v>828</v>
      </c>
      <c r="AE4" s="296">
        <v>45406</v>
      </c>
      <c r="AF4" s="295"/>
      <c r="AG4" s="293"/>
      <c r="AH4" s="293"/>
      <c r="AI4" s="294"/>
      <c r="AJ4" s="293"/>
      <c r="AK4" s="292"/>
      <c r="AL4" s="292"/>
      <c r="AM4" s="293"/>
      <c r="AN4" s="292"/>
    </row>
    <row r="5" spans="1:40" ht="89.25" x14ac:dyDescent="0.25">
      <c r="A5" s="293"/>
      <c r="B5" s="293"/>
      <c r="C5" s="293"/>
      <c r="D5" s="293"/>
      <c r="E5" s="293"/>
      <c r="F5" s="293"/>
      <c r="G5" s="293"/>
      <c r="H5" s="293"/>
      <c r="I5" s="293"/>
      <c r="J5" s="294"/>
      <c r="K5" s="293"/>
      <c r="L5" s="293"/>
      <c r="M5" s="293"/>
      <c r="N5" s="293"/>
      <c r="O5" s="293"/>
      <c r="P5" s="293" t="s">
        <v>829</v>
      </c>
      <c r="Q5" s="293" t="s">
        <v>830</v>
      </c>
      <c r="R5" s="293" t="s">
        <v>831</v>
      </c>
      <c r="S5" s="293" t="s">
        <v>832</v>
      </c>
      <c r="T5" s="293" t="s">
        <v>833</v>
      </c>
      <c r="U5" s="293" t="s">
        <v>834</v>
      </c>
      <c r="V5" s="293" t="s">
        <v>835</v>
      </c>
      <c r="W5" s="295"/>
      <c r="X5" s="293"/>
      <c r="Y5" s="295"/>
      <c r="Z5" s="292"/>
      <c r="AA5" s="292"/>
      <c r="AB5" s="293" t="s">
        <v>836</v>
      </c>
      <c r="AC5" s="293" t="s">
        <v>837</v>
      </c>
      <c r="AD5" s="293" t="s">
        <v>836</v>
      </c>
      <c r="AE5" s="293" t="s">
        <v>838</v>
      </c>
      <c r="AF5" s="295"/>
      <c r="AG5" s="293"/>
      <c r="AH5" s="293"/>
      <c r="AI5" s="294"/>
      <c r="AJ5" s="293"/>
      <c r="AK5" s="292"/>
      <c r="AL5" s="292"/>
      <c r="AM5" s="293"/>
      <c r="AN5" s="292"/>
    </row>
    <row r="6" spans="1:40" x14ac:dyDescent="0.25">
      <c r="A6" s="293"/>
      <c r="B6" s="293"/>
      <c r="C6" s="293"/>
      <c r="D6" s="293"/>
      <c r="E6" s="293"/>
      <c r="F6" s="293"/>
      <c r="G6" s="293"/>
      <c r="H6" s="293"/>
      <c r="I6" s="293"/>
      <c r="J6" s="294"/>
      <c r="K6" s="293"/>
      <c r="L6" s="293"/>
      <c r="M6" s="293"/>
      <c r="N6" s="293"/>
      <c r="O6" s="293"/>
      <c r="P6" s="293"/>
      <c r="Q6" s="293"/>
      <c r="R6" s="293"/>
      <c r="S6" s="293"/>
      <c r="T6" s="293"/>
      <c r="U6" s="293"/>
      <c r="V6" s="293"/>
      <c r="W6" s="295"/>
      <c r="X6" s="293"/>
      <c r="Y6" s="295"/>
      <c r="Z6" s="292"/>
      <c r="AA6" s="292"/>
      <c r="AB6" s="293" t="s">
        <v>839</v>
      </c>
      <c r="AC6" s="293" t="s">
        <v>840</v>
      </c>
      <c r="AD6" s="293" t="s">
        <v>839</v>
      </c>
      <c r="AE6" s="293" t="s">
        <v>840</v>
      </c>
      <c r="AF6" s="295"/>
      <c r="AG6" s="293"/>
      <c r="AH6" s="293"/>
      <c r="AI6" s="294"/>
      <c r="AJ6" s="293"/>
      <c r="AK6" s="292"/>
      <c r="AL6" s="292"/>
      <c r="AM6" s="293"/>
      <c r="AN6" s="292"/>
    </row>
    <row r="7" spans="1:40" x14ac:dyDescent="0.25">
      <c r="A7" s="293"/>
      <c r="B7" s="293"/>
      <c r="C7" s="293"/>
      <c r="D7" s="293"/>
      <c r="E7" s="293"/>
      <c r="F7" s="293"/>
      <c r="G7" s="293"/>
      <c r="H7" s="293"/>
      <c r="I7" s="293"/>
      <c r="J7" s="294"/>
      <c r="K7" s="293"/>
      <c r="L7" s="293"/>
      <c r="M7" s="293"/>
      <c r="N7" s="293"/>
      <c r="O7" s="293"/>
      <c r="P7" s="293"/>
      <c r="Q7" s="293"/>
      <c r="R7" s="293"/>
      <c r="S7" s="293"/>
      <c r="T7" s="293"/>
      <c r="U7" s="293"/>
      <c r="V7" s="293"/>
      <c r="W7" s="295"/>
      <c r="X7" s="293"/>
      <c r="Y7" s="295"/>
      <c r="Z7" s="292"/>
      <c r="AA7" s="292"/>
      <c r="AB7" s="292"/>
      <c r="AC7" s="292"/>
      <c r="AD7" s="292"/>
      <c r="AE7" s="292"/>
      <c r="AF7" s="295"/>
      <c r="AG7" s="293"/>
      <c r="AH7" s="293"/>
      <c r="AI7" s="294"/>
      <c r="AJ7" s="293"/>
      <c r="AK7" s="292"/>
      <c r="AL7" s="292"/>
      <c r="AM7" s="293"/>
      <c r="AN7" s="292"/>
    </row>
    <row r="8" spans="1:40" x14ac:dyDescent="0.25">
      <c r="A8" s="293"/>
      <c r="B8" s="293"/>
      <c r="C8" s="293"/>
      <c r="D8" s="293"/>
      <c r="E8" s="293"/>
      <c r="F8" s="293"/>
      <c r="G8" s="293"/>
      <c r="H8" s="293"/>
      <c r="I8" s="293"/>
      <c r="J8" s="294"/>
      <c r="K8" s="293"/>
      <c r="L8" s="293"/>
      <c r="M8" s="293"/>
      <c r="N8" s="293"/>
      <c r="O8" s="293"/>
      <c r="P8" s="293"/>
      <c r="Q8" s="293"/>
      <c r="R8" s="293"/>
      <c r="S8" s="293"/>
      <c r="T8" s="293"/>
      <c r="U8" s="293"/>
      <c r="V8" s="293"/>
      <c r="W8" s="295"/>
      <c r="X8" s="293"/>
      <c r="Y8" s="295"/>
      <c r="Z8" s="292"/>
      <c r="AA8" s="292"/>
      <c r="AB8" s="292"/>
      <c r="AC8" s="292"/>
      <c r="AD8" s="293" t="s">
        <v>828</v>
      </c>
      <c r="AE8" s="296">
        <v>45408</v>
      </c>
      <c r="AF8" s="295"/>
      <c r="AG8" s="293"/>
      <c r="AH8" s="293"/>
      <c r="AI8" s="294"/>
      <c r="AJ8" s="293"/>
      <c r="AK8" s="292"/>
      <c r="AL8" s="292"/>
      <c r="AM8" s="293"/>
      <c r="AN8" s="292"/>
    </row>
    <row r="9" spans="1:40" ht="51" x14ac:dyDescent="0.25">
      <c r="A9" s="293"/>
      <c r="B9" s="293"/>
      <c r="C9" s="293"/>
      <c r="D9" s="293"/>
      <c r="E9" s="293"/>
      <c r="F9" s="293"/>
      <c r="G9" s="293"/>
      <c r="H9" s="293"/>
      <c r="I9" s="293"/>
      <c r="J9" s="294"/>
      <c r="K9" s="293"/>
      <c r="L9" s="293"/>
      <c r="M9" s="293"/>
      <c r="N9" s="293"/>
      <c r="O9" s="293"/>
      <c r="P9" s="293"/>
      <c r="Q9" s="293"/>
      <c r="R9" s="293"/>
      <c r="S9" s="293"/>
      <c r="T9" s="293"/>
      <c r="U9" s="293"/>
      <c r="V9" s="293"/>
      <c r="W9" s="295"/>
      <c r="X9" s="293"/>
      <c r="Y9" s="295"/>
      <c r="Z9" s="292"/>
      <c r="AA9" s="292"/>
      <c r="AB9" s="292"/>
      <c r="AC9" s="292"/>
      <c r="AD9" s="293" t="s">
        <v>836</v>
      </c>
      <c r="AE9" s="293" t="s">
        <v>841</v>
      </c>
      <c r="AF9" s="295"/>
      <c r="AG9" s="293"/>
      <c r="AH9" s="293"/>
      <c r="AI9" s="294"/>
      <c r="AJ9" s="293"/>
      <c r="AK9" s="292"/>
      <c r="AL9" s="292"/>
      <c r="AM9" s="293"/>
      <c r="AN9" s="292"/>
    </row>
    <row r="10" spans="1:40" x14ac:dyDescent="0.25">
      <c r="A10" s="293"/>
      <c r="B10" s="293"/>
      <c r="C10" s="293"/>
      <c r="D10" s="293"/>
      <c r="E10" s="293"/>
      <c r="F10" s="293"/>
      <c r="G10" s="293"/>
      <c r="H10" s="293"/>
      <c r="I10" s="293"/>
      <c r="J10" s="294"/>
      <c r="K10" s="293"/>
      <c r="L10" s="293"/>
      <c r="M10" s="293"/>
      <c r="N10" s="293"/>
      <c r="O10" s="293"/>
      <c r="P10" s="293"/>
      <c r="Q10" s="293"/>
      <c r="R10" s="293"/>
      <c r="S10" s="293"/>
      <c r="T10" s="293"/>
      <c r="U10" s="293"/>
      <c r="V10" s="293"/>
      <c r="W10" s="295"/>
      <c r="X10" s="293"/>
      <c r="Y10" s="295"/>
      <c r="Z10" s="292"/>
      <c r="AA10" s="292"/>
      <c r="AB10" s="292"/>
      <c r="AC10" s="292"/>
      <c r="AD10" s="293" t="s">
        <v>839</v>
      </c>
      <c r="AE10" s="293" t="s">
        <v>842</v>
      </c>
      <c r="AF10" s="295"/>
      <c r="AG10" s="293"/>
      <c r="AH10" s="293"/>
      <c r="AI10" s="294"/>
      <c r="AJ10" s="293"/>
      <c r="AK10" s="292"/>
      <c r="AL10" s="292"/>
      <c r="AM10" s="293"/>
      <c r="AN10" s="292"/>
    </row>
    <row r="11" spans="1:40" ht="102" x14ac:dyDescent="0.25">
      <c r="A11" s="293"/>
      <c r="B11" s="293"/>
      <c r="C11" s="293"/>
      <c r="D11" s="293"/>
      <c r="E11" s="293"/>
      <c r="F11" s="293"/>
      <c r="G11" s="293"/>
      <c r="H11" s="293"/>
      <c r="I11" s="293"/>
      <c r="J11" s="294"/>
      <c r="K11" s="293"/>
      <c r="L11" s="293" t="s">
        <v>843</v>
      </c>
      <c r="M11" s="293" t="s">
        <v>844</v>
      </c>
      <c r="N11" s="293" t="s">
        <v>845</v>
      </c>
      <c r="O11" s="293" t="s">
        <v>814</v>
      </c>
      <c r="P11" s="293" t="s">
        <v>815</v>
      </c>
      <c r="Q11" s="293" t="s">
        <v>816</v>
      </c>
      <c r="R11" s="293" t="s">
        <v>817</v>
      </c>
      <c r="S11" s="293" t="s">
        <v>818</v>
      </c>
      <c r="T11" s="293" t="s">
        <v>819</v>
      </c>
      <c r="U11" s="293" t="s">
        <v>820</v>
      </c>
      <c r="V11" s="293" t="s">
        <v>821</v>
      </c>
      <c r="W11" s="295" t="s">
        <v>822</v>
      </c>
      <c r="X11" s="293" t="s">
        <v>822</v>
      </c>
      <c r="Y11" s="295" t="s">
        <v>822</v>
      </c>
      <c r="Z11" s="292"/>
      <c r="AA11" s="292"/>
      <c r="AB11" s="292"/>
      <c r="AC11" s="292"/>
      <c r="AD11" s="292"/>
      <c r="AE11" s="292"/>
      <c r="AF11" s="295"/>
      <c r="AG11" s="293"/>
      <c r="AH11" s="293"/>
      <c r="AI11" s="294"/>
      <c r="AJ11" s="293"/>
      <c r="AK11" s="292"/>
      <c r="AL11" s="292"/>
      <c r="AM11" s="293"/>
      <c r="AN11" s="292"/>
    </row>
    <row r="12" spans="1:40" x14ac:dyDescent="0.25">
      <c r="A12" s="293"/>
      <c r="B12" s="293"/>
      <c r="C12" s="293"/>
      <c r="D12" s="293"/>
      <c r="E12" s="293"/>
      <c r="F12" s="293"/>
      <c r="G12" s="293"/>
      <c r="H12" s="293"/>
      <c r="I12" s="293"/>
      <c r="J12" s="294"/>
      <c r="K12" s="293"/>
      <c r="L12" s="293"/>
      <c r="M12" s="293"/>
      <c r="N12" s="293"/>
      <c r="O12" s="293"/>
      <c r="P12" s="291" t="s">
        <v>827</v>
      </c>
      <c r="Q12" s="291" t="s">
        <v>827</v>
      </c>
      <c r="R12" s="291" t="s">
        <v>827</v>
      </c>
      <c r="S12" s="291" t="s">
        <v>827</v>
      </c>
      <c r="T12" s="291" t="s">
        <v>827</v>
      </c>
      <c r="U12" s="291" t="s">
        <v>827</v>
      </c>
      <c r="V12" s="291" t="s">
        <v>827</v>
      </c>
      <c r="W12" s="295"/>
      <c r="X12" s="293"/>
      <c r="Y12" s="295"/>
      <c r="Z12" s="292"/>
      <c r="AA12" s="292"/>
      <c r="AB12" s="293" t="s">
        <v>828</v>
      </c>
      <c r="AC12" s="296">
        <v>45406</v>
      </c>
      <c r="AD12" s="293" t="s">
        <v>828</v>
      </c>
      <c r="AE12" s="296">
        <v>45406</v>
      </c>
      <c r="AF12" s="295"/>
      <c r="AG12" s="293"/>
      <c r="AH12" s="293"/>
      <c r="AI12" s="294"/>
      <c r="AJ12" s="293"/>
      <c r="AK12" s="292"/>
      <c r="AL12" s="292"/>
      <c r="AM12" s="293"/>
      <c r="AN12" s="292"/>
    </row>
    <row r="13" spans="1:40" ht="127.5" x14ac:dyDescent="0.25">
      <c r="A13" s="293"/>
      <c r="B13" s="293"/>
      <c r="C13" s="293"/>
      <c r="D13" s="293"/>
      <c r="E13" s="293"/>
      <c r="F13" s="293"/>
      <c r="G13" s="293"/>
      <c r="H13" s="293"/>
      <c r="I13" s="293"/>
      <c r="J13" s="294"/>
      <c r="K13" s="293"/>
      <c r="L13" s="293"/>
      <c r="M13" s="293"/>
      <c r="N13" s="293"/>
      <c r="O13" s="293"/>
      <c r="P13" s="293" t="s">
        <v>846</v>
      </c>
      <c r="Q13" s="293" t="s">
        <v>830</v>
      </c>
      <c r="R13" s="293" t="s">
        <v>847</v>
      </c>
      <c r="S13" s="293" t="s">
        <v>832</v>
      </c>
      <c r="T13" s="293" t="s">
        <v>833</v>
      </c>
      <c r="U13" s="293" t="s">
        <v>834</v>
      </c>
      <c r="V13" s="293" t="s">
        <v>848</v>
      </c>
      <c r="W13" s="295"/>
      <c r="X13" s="293"/>
      <c r="Y13" s="295"/>
      <c r="Z13" s="292"/>
      <c r="AA13" s="292"/>
      <c r="AB13" s="293" t="s">
        <v>836</v>
      </c>
      <c r="AC13" s="293" t="s">
        <v>849</v>
      </c>
      <c r="AD13" s="293" t="s">
        <v>836</v>
      </c>
      <c r="AE13" s="293" t="s">
        <v>849</v>
      </c>
      <c r="AF13" s="295"/>
      <c r="AG13" s="293"/>
      <c r="AH13" s="293"/>
      <c r="AI13" s="294"/>
      <c r="AJ13" s="293"/>
      <c r="AK13" s="292"/>
      <c r="AL13" s="292"/>
      <c r="AM13" s="293"/>
      <c r="AN13" s="292"/>
    </row>
    <row r="14" spans="1:40" x14ac:dyDescent="0.25">
      <c r="A14" s="293"/>
      <c r="B14" s="293"/>
      <c r="C14" s="293"/>
      <c r="D14" s="293"/>
      <c r="E14" s="293"/>
      <c r="F14" s="293"/>
      <c r="G14" s="293"/>
      <c r="H14" s="293"/>
      <c r="I14" s="293"/>
      <c r="J14" s="294"/>
      <c r="K14" s="293"/>
      <c r="L14" s="293"/>
      <c r="M14" s="293"/>
      <c r="N14" s="293"/>
      <c r="O14" s="293"/>
      <c r="P14" s="293"/>
      <c r="Q14" s="293"/>
      <c r="R14" s="293"/>
      <c r="S14" s="293"/>
      <c r="T14" s="293"/>
      <c r="U14" s="293"/>
      <c r="V14" s="293"/>
      <c r="W14" s="295"/>
      <c r="X14" s="293"/>
      <c r="Y14" s="295"/>
      <c r="Z14" s="292"/>
      <c r="AA14" s="292"/>
      <c r="AB14" s="293" t="s">
        <v>839</v>
      </c>
      <c r="AC14" s="293" t="s">
        <v>840</v>
      </c>
      <c r="AD14" s="293" t="s">
        <v>839</v>
      </c>
      <c r="AE14" s="293" t="s">
        <v>840</v>
      </c>
      <c r="AF14" s="295"/>
      <c r="AG14" s="293"/>
      <c r="AH14" s="293"/>
      <c r="AI14" s="294"/>
      <c r="AJ14" s="293"/>
      <c r="AK14" s="292"/>
      <c r="AL14" s="292"/>
      <c r="AM14" s="293"/>
      <c r="AN14" s="292"/>
    </row>
    <row r="15" spans="1:40" x14ac:dyDescent="0.25">
      <c r="A15" s="293"/>
      <c r="B15" s="293"/>
      <c r="C15" s="293"/>
      <c r="D15" s="293"/>
      <c r="E15" s="293"/>
      <c r="F15" s="293"/>
      <c r="G15" s="293"/>
      <c r="H15" s="293"/>
      <c r="I15" s="293"/>
      <c r="J15" s="294"/>
      <c r="K15" s="293"/>
      <c r="L15" s="293"/>
      <c r="M15" s="293"/>
      <c r="N15" s="293"/>
      <c r="O15" s="293"/>
      <c r="P15" s="293"/>
      <c r="Q15" s="293"/>
      <c r="R15" s="293"/>
      <c r="S15" s="293"/>
      <c r="T15" s="293"/>
      <c r="U15" s="293"/>
      <c r="V15" s="293"/>
      <c r="W15" s="295"/>
      <c r="X15" s="293"/>
      <c r="Y15" s="295"/>
      <c r="Z15" s="292"/>
      <c r="AA15" s="292"/>
      <c r="AB15" s="292"/>
      <c r="AC15" s="292"/>
      <c r="AD15" s="292"/>
      <c r="AE15" s="292"/>
      <c r="AF15" s="295"/>
      <c r="AG15" s="293"/>
      <c r="AH15" s="293"/>
      <c r="AI15" s="294"/>
      <c r="AJ15" s="293"/>
      <c r="AK15" s="292"/>
      <c r="AL15" s="292"/>
      <c r="AM15" s="293"/>
      <c r="AN15" s="292"/>
    </row>
    <row r="16" spans="1:40" x14ac:dyDescent="0.25">
      <c r="A16" s="293"/>
      <c r="B16" s="293"/>
      <c r="C16" s="293"/>
      <c r="D16" s="293"/>
      <c r="E16" s="293"/>
      <c r="F16" s="293"/>
      <c r="G16" s="293"/>
      <c r="H16" s="293"/>
      <c r="I16" s="293"/>
      <c r="J16" s="294"/>
      <c r="K16" s="293"/>
      <c r="L16" s="293"/>
      <c r="M16" s="293"/>
      <c r="N16" s="293"/>
      <c r="O16" s="293"/>
      <c r="P16" s="293"/>
      <c r="Q16" s="293"/>
      <c r="R16" s="293"/>
      <c r="S16" s="293"/>
      <c r="T16" s="293"/>
      <c r="U16" s="293"/>
      <c r="V16" s="293"/>
      <c r="W16" s="295"/>
      <c r="X16" s="293"/>
      <c r="Y16" s="295"/>
      <c r="Z16" s="292"/>
      <c r="AA16" s="292"/>
      <c r="AB16" s="292"/>
      <c r="AC16" s="292"/>
      <c r="AD16" s="293" t="s">
        <v>828</v>
      </c>
      <c r="AE16" s="296">
        <v>45411</v>
      </c>
      <c r="AF16" s="295"/>
      <c r="AG16" s="293"/>
      <c r="AH16" s="293"/>
      <c r="AI16" s="294"/>
      <c r="AJ16" s="293"/>
      <c r="AK16" s="292"/>
      <c r="AL16" s="292"/>
      <c r="AM16" s="293"/>
      <c r="AN16" s="292"/>
    </row>
    <row r="17" spans="1:40" ht="63.75" x14ac:dyDescent="0.25">
      <c r="A17" s="293"/>
      <c r="B17" s="293"/>
      <c r="C17" s="293"/>
      <c r="D17" s="293"/>
      <c r="E17" s="293"/>
      <c r="F17" s="293"/>
      <c r="G17" s="293"/>
      <c r="H17" s="293"/>
      <c r="I17" s="293"/>
      <c r="J17" s="294"/>
      <c r="K17" s="293"/>
      <c r="L17" s="293"/>
      <c r="M17" s="293"/>
      <c r="N17" s="293"/>
      <c r="O17" s="293"/>
      <c r="P17" s="293"/>
      <c r="Q17" s="293"/>
      <c r="R17" s="293"/>
      <c r="S17" s="293"/>
      <c r="T17" s="293"/>
      <c r="U17" s="293"/>
      <c r="V17" s="293"/>
      <c r="W17" s="295"/>
      <c r="X17" s="293"/>
      <c r="Y17" s="295"/>
      <c r="Z17" s="292"/>
      <c r="AA17" s="292"/>
      <c r="AB17" s="292"/>
      <c r="AC17" s="292"/>
      <c r="AD17" s="293" t="s">
        <v>836</v>
      </c>
      <c r="AE17" s="293" t="s">
        <v>850</v>
      </c>
      <c r="AF17" s="295"/>
      <c r="AG17" s="293"/>
      <c r="AH17" s="293"/>
      <c r="AI17" s="294"/>
      <c r="AJ17" s="293"/>
      <c r="AK17" s="292"/>
      <c r="AL17" s="292"/>
      <c r="AM17" s="293"/>
      <c r="AN17" s="292"/>
    </row>
    <row r="18" spans="1:40" x14ac:dyDescent="0.25">
      <c r="A18" s="293"/>
      <c r="B18" s="293"/>
      <c r="C18" s="293"/>
      <c r="D18" s="293"/>
      <c r="E18" s="293"/>
      <c r="F18" s="293"/>
      <c r="G18" s="293"/>
      <c r="H18" s="293"/>
      <c r="I18" s="293"/>
      <c r="J18" s="294"/>
      <c r="K18" s="293"/>
      <c r="L18" s="293"/>
      <c r="M18" s="293"/>
      <c r="N18" s="293"/>
      <c r="O18" s="293"/>
      <c r="P18" s="293"/>
      <c r="Q18" s="293"/>
      <c r="R18" s="293"/>
      <c r="S18" s="293"/>
      <c r="T18" s="293"/>
      <c r="U18" s="293"/>
      <c r="V18" s="293"/>
      <c r="W18" s="295"/>
      <c r="X18" s="293"/>
      <c r="Y18" s="295"/>
      <c r="Z18" s="292"/>
      <c r="AA18" s="292"/>
      <c r="AB18" s="292"/>
      <c r="AC18" s="292"/>
      <c r="AD18" s="293" t="s">
        <v>839</v>
      </c>
      <c r="AE18" s="293" t="s">
        <v>842</v>
      </c>
      <c r="AF18" s="295"/>
      <c r="AG18" s="293"/>
      <c r="AH18" s="293"/>
      <c r="AI18" s="294"/>
      <c r="AJ18" s="293"/>
      <c r="AK18" s="292"/>
      <c r="AL18" s="292"/>
      <c r="AM18" s="293"/>
      <c r="AN18" s="292"/>
    </row>
    <row r="19" spans="1:40" ht="140.25" x14ac:dyDescent="0.25">
      <c r="A19" s="293"/>
      <c r="B19" s="293"/>
      <c r="C19" s="293"/>
      <c r="D19" s="293"/>
      <c r="E19" s="293"/>
      <c r="F19" s="293"/>
      <c r="G19" s="293"/>
      <c r="H19" s="293"/>
      <c r="I19" s="293"/>
      <c r="J19" s="294"/>
      <c r="K19" s="293"/>
      <c r="L19" s="293" t="s">
        <v>851</v>
      </c>
      <c r="M19" s="293" t="s">
        <v>852</v>
      </c>
      <c r="N19" s="293" t="s">
        <v>853</v>
      </c>
      <c r="O19" s="293" t="s">
        <v>814</v>
      </c>
      <c r="P19" s="293" t="s">
        <v>815</v>
      </c>
      <c r="Q19" s="293" t="s">
        <v>816</v>
      </c>
      <c r="R19" s="293" t="s">
        <v>817</v>
      </c>
      <c r="S19" s="293" t="s">
        <v>818</v>
      </c>
      <c r="T19" s="293" t="s">
        <v>819</v>
      </c>
      <c r="U19" s="293" t="s">
        <v>820</v>
      </c>
      <c r="V19" s="293" t="s">
        <v>821</v>
      </c>
      <c r="W19" s="295" t="s">
        <v>822</v>
      </c>
      <c r="X19" s="293" t="s">
        <v>822</v>
      </c>
      <c r="Y19" s="295" t="s">
        <v>822</v>
      </c>
      <c r="Z19" s="292"/>
      <c r="AA19" s="292"/>
      <c r="AB19" s="292"/>
      <c r="AC19" s="292"/>
      <c r="AD19" s="292"/>
      <c r="AE19" s="292"/>
      <c r="AF19" s="295"/>
      <c r="AG19" s="293"/>
      <c r="AH19" s="293"/>
      <c r="AI19" s="294"/>
      <c r="AJ19" s="293"/>
      <c r="AK19" s="292"/>
      <c r="AL19" s="292"/>
      <c r="AM19" s="293"/>
      <c r="AN19" s="292"/>
    </row>
    <row r="20" spans="1:40" x14ac:dyDescent="0.25">
      <c r="A20" s="293"/>
      <c r="B20" s="293"/>
      <c r="C20" s="293"/>
      <c r="D20" s="293"/>
      <c r="E20" s="293"/>
      <c r="F20" s="293"/>
      <c r="G20" s="293"/>
      <c r="H20" s="293"/>
      <c r="I20" s="293"/>
      <c r="J20" s="294"/>
      <c r="K20" s="293"/>
      <c r="L20" s="293"/>
      <c r="M20" s="293"/>
      <c r="N20" s="293"/>
      <c r="O20" s="293"/>
      <c r="P20" s="291" t="s">
        <v>827</v>
      </c>
      <c r="Q20" s="291" t="s">
        <v>827</v>
      </c>
      <c r="R20" s="291" t="s">
        <v>827</v>
      </c>
      <c r="S20" s="291" t="s">
        <v>827</v>
      </c>
      <c r="T20" s="291" t="s">
        <v>827</v>
      </c>
      <c r="U20" s="291" t="s">
        <v>827</v>
      </c>
      <c r="V20" s="291" t="s">
        <v>827</v>
      </c>
      <c r="W20" s="295"/>
      <c r="X20" s="293"/>
      <c r="Y20" s="295"/>
      <c r="Z20" s="292"/>
      <c r="AA20" s="292"/>
      <c r="AB20" s="293" t="s">
        <v>828</v>
      </c>
      <c r="AC20" s="296">
        <v>45406</v>
      </c>
      <c r="AD20" s="293" t="s">
        <v>828</v>
      </c>
      <c r="AE20" s="296">
        <v>45406</v>
      </c>
      <c r="AF20" s="295"/>
      <c r="AG20" s="293"/>
      <c r="AH20" s="293"/>
      <c r="AI20" s="294"/>
      <c r="AJ20" s="293"/>
      <c r="AK20" s="292"/>
      <c r="AL20" s="292"/>
      <c r="AM20" s="293"/>
      <c r="AN20" s="292"/>
    </row>
    <row r="21" spans="1:40" ht="114.75" x14ac:dyDescent="0.25">
      <c r="A21" s="293"/>
      <c r="B21" s="293"/>
      <c r="C21" s="293"/>
      <c r="D21" s="293"/>
      <c r="E21" s="293"/>
      <c r="F21" s="293"/>
      <c r="G21" s="293"/>
      <c r="H21" s="293"/>
      <c r="I21" s="293"/>
      <c r="J21" s="294"/>
      <c r="K21" s="293"/>
      <c r="L21" s="293"/>
      <c r="M21" s="293"/>
      <c r="N21" s="293"/>
      <c r="O21" s="293"/>
      <c r="P21" s="293" t="s">
        <v>854</v>
      </c>
      <c r="Q21" s="293" t="s">
        <v>830</v>
      </c>
      <c r="R21" s="293" t="s">
        <v>855</v>
      </c>
      <c r="S21" s="293" t="s">
        <v>832</v>
      </c>
      <c r="T21" s="293" t="s">
        <v>833</v>
      </c>
      <c r="U21" s="293" t="s">
        <v>834</v>
      </c>
      <c r="V21" s="293" t="s">
        <v>856</v>
      </c>
      <c r="W21" s="295"/>
      <c r="X21" s="293"/>
      <c r="Y21" s="295"/>
      <c r="Z21" s="292"/>
      <c r="AA21" s="292"/>
      <c r="AB21" s="293" t="s">
        <v>836</v>
      </c>
      <c r="AC21" s="293" t="s">
        <v>857</v>
      </c>
      <c r="AD21" s="293" t="s">
        <v>836</v>
      </c>
      <c r="AE21" s="293" t="s">
        <v>857</v>
      </c>
      <c r="AF21" s="295"/>
      <c r="AG21" s="293"/>
      <c r="AH21" s="293"/>
      <c r="AI21" s="294"/>
      <c r="AJ21" s="293"/>
      <c r="AK21" s="292"/>
      <c r="AL21" s="292"/>
      <c r="AM21" s="293"/>
      <c r="AN21" s="292"/>
    </row>
    <row r="22" spans="1:40" x14ac:dyDescent="0.25">
      <c r="A22" s="293"/>
      <c r="B22" s="293"/>
      <c r="C22" s="293"/>
      <c r="D22" s="293"/>
      <c r="E22" s="293"/>
      <c r="F22" s="293"/>
      <c r="G22" s="293"/>
      <c r="H22" s="293"/>
      <c r="I22" s="293"/>
      <c r="J22" s="294"/>
      <c r="K22" s="293"/>
      <c r="L22" s="293"/>
      <c r="M22" s="293"/>
      <c r="N22" s="293"/>
      <c r="O22" s="293"/>
      <c r="P22" s="293"/>
      <c r="Q22" s="293"/>
      <c r="R22" s="293"/>
      <c r="S22" s="293"/>
      <c r="T22" s="293"/>
      <c r="U22" s="293"/>
      <c r="V22" s="293"/>
      <c r="W22" s="295"/>
      <c r="X22" s="293"/>
      <c r="Y22" s="295"/>
      <c r="Z22" s="292"/>
      <c r="AA22" s="292"/>
      <c r="AB22" s="293" t="s">
        <v>839</v>
      </c>
      <c r="AC22" s="293" t="s">
        <v>840</v>
      </c>
      <c r="AD22" s="293" t="s">
        <v>839</v>
      </c>
      <c r="AE22" s="293" t="s">
        <v>840</v>
      </c>
      <c r="AF22" s="295"/>
      <c r="AG22" s="293"/>
      <c r="AH22" s="293"/>
      <c r="AI22" s="294"/>
      <c r="AJ22" s="293"/>
      <c r="AK22" s="292"/>
      <c r="AL22" s="292"/>
      <c r="AM22" s="293"/>
      <c r="AN22" s="292"/>
    </row>
    <row r="23" spans="1:40" x14ac:dyDescent="0.25">
      <c r="A23" s="293"/>
      <c r="B23" s="293"/>
      <c r="C23" s="293"/>
      <c r="D23" s="293"/>
      <c r="E23" s="293"/>
      <c r="F23" s="293"/>
      <c r="G23" s="293"/>
      <c r="H23" s="293"/>
      <c r="I23" s="293"/>
      <c r="J23" s="294"/>
      <c r="K23" s="293"/>
      <c r="L23" s="293"/>
      <c r="M23" s="293"/>
      <c r="N23" s="293"/>
      <c r="O23" s="293"/>
      <c r="P23" s="293"/>
      <c r="Q23" s="293"/>
      <c r="R23" s="293"/>
      <c r="S23" s="293"/>
      <c r="T23" s="293"/>
      <c r="U23" s="293"/>
      <c r="V23" s="293"/>
      <c r="W23" s="295"/>
      <c r="X23" s="293"/>
      <c r="Y23" s="295"/>
      <c r="Z23" s="292"/>
      <c r="AA23" s="292"/>
      <c r="AB23" s="292"/>
      <c r="AC23" s="292"/>
      <c r="AD23" s="292"/>
      <c r="AE23" s="292"/>
      <c r="AF23" s="295"/>
      <c r="AG23" s="293"/>
      <c r="AH23" s="293"/>
      <c r="AI23" s="294"/>
      <c r="AJ23" s="293"/>
      <c r="AK23" s="292"/>
      <c r="AL23" s="292"/>
      <c r="AM23" s="293"/>
      <c r="AN23" s="292"/>
    </row>
    <row r="24" spans="1:40" x14ac:dyDescent="0.25">
      <c r="A24" s="293"/>
      <c r="B24" s="293"/>
      <c r="C24" s="293"/>
      <c r="D24" s="293"/>
      <c r="E24" s="293"/>
      <c r="F24" s="293"/>
      <c r="G24" s="293"/>
      <c r="H24" s="293"/>
      <c r="I24" s="293"/>
      <c r="J24" s="294"/>
      <c r="K24" s="293"/>
      <c r="L24" s="293"/>
      <c r="M24" s="293"/>
      <c r="N24" s="293"/>
      <c r="O24" s="293"/>
      <c r="P24" s="293"/>
      <c r="Q24" s="293"/>
      <c r="R24" s="293"/>
      <c r="S24" s="293"/>
      <c r="T24" s="293"/>
      <c r="U24" s="293"/>
      <c r="V24" s="293"/>
      <c r="W24" s="295"/>
      <c r="X24" s="293"/>
      <c r="Y24" s="295"/>
      <c r="Z24" s="292"/>
      <c r="AA24" s="292"/>
      <c r="AB24" s="292"/>
      <c r="AC24" s="292"/>
      <c r="AD24" s="293" t="s">
        <v>828</v>
      </c>
      <c r="AE24" s="296">
        <v>45415</v>
      </c>
      <c r="AF24" s="295"/>
      <c r="AG24" s="293"/>
      <c r="AH24" s="293"/>
      <c r="AI24" s="294"/>
      <c r="AJ24" s="293"/>
      <c r="AK24" s="292"/>
      <c r="AL24" s="292"/>
      <c r="AM24" s="293"/>
      <c r="AN24" s="292"/>
    </row>
    <row r="25" spans="1:40" ht="89.25" x14ac:dyDescent="0.25">
      <c r="A25" s="293"/>
      <c r="B25" s="293"/>
      <c r="C25" s="293"/>
      <c r="D25" s="293"/>
      <c r="E25" s="293"/>
      <c r="F25" s="293"/>
      <c r="G25" s="293"/>
      <c r="H25" s="293"/>
      <c r="I25" s="293"/>
      <c r="J25" s="294"/>
      <c r="K25" s="293"/>
      <c r="L25" s="293"/>
      <c r="M25" s="293"/>
      <c r="N25" s="293"/>
      <c r="O25" s="293"/>
      <c r="P25" s="293"/>
      <c r="Q25" s="293"/>
      <c r="R25" s="293"/>
      <c r="S25" s="293"/>
      <c r="T25" s="293"/>
      <c r="U25" s="293"/>
      <c r="V25" s="293"/>
      <c r="W25" s="295"/>
      <c r="X25" s="293"/>
      <c r="Y25" s="295"/>
      <c r="Z25" s="292"/>
      <c r="AA25" s="292"/>
      <c r="AB25" s="292"/>
      <c r="AC25" s="292"/>
      <c r="AD25" s="293" t="s">
        <v>836</v>
      </c>
      <c r="AE25" s="293" t="s">
        <v>858</v>
      </c>
      <c r="AF25" s="295"/>
      <c r="AG25" s="293"/>
      <c r="AH25" s="293"/>
      <c r="AI25" s="294"/>
      <c r="AJ25" s="293"/>
      <c r="AK25" s="292"/>
      <c r="AL25" s="292"/>
      <c r="AM25" s="293"/>
      <c r="AN25" s="292"/>
    </row>
    <row r="26" spans="1:40" x14ac:dyDescent="0.25">
      <c r="A26" s="293"/>
      <c r="B26" s="293"/>
      <c r="C26" s="293"/>
      <c r="D26" s="293"/>
      <c r="E26" s="293"/>
      <c r="F26" s="293"/>
      <c r="G26" s="293"/>
      <c r="H26" s="293"/>
      <c r="I26" s="293"/>
      <c r="J26" s="294"/>
      <c r="K26" s="293"/>
      <c r="L26" s="293"/>
      <c r="M26" s="293"/>
      <c r="N26" s="293"/>
      <c r="O26" s="293"/>
      <c r="P26" s="293"/>
      <c r="Q26" s="293"/>
      <c r="R26" s="293"/>
      <c r="S26" s="293"/>
      <c r="T26" s="293"/>
      <c r="U26" s="293"/>
      <c r="V26" s="293"/>
      <c r="W26" s="295"/>
      <c r="X26" s="293"/>
      <c r="Y26" s="295"/>
      <c r="Z26" s="292"/>
      <c r="AA26" s="292"/>
      <c r="AB26" s="292"/>
      <c r="AC26" s="292"/>
      <c r="AD26" s="293" t="s">
        <v>839</v>
      </c>
      <c r="AE26" s="293" t="s">
        <v>842</v>
      </c>
      <c r="AF26" s="295"/>
      <c r="AG26" s="293"/>
      <c r="AH26" s="293"/>
      <c r="AI26" s="294"/>
      <c r="AJ26" s="293"/>
      <c r="AK26" s="292"/>
      <c r="AL26" s="292"/>
      <c r="AM26" s="293"/>
      <c r="AN26" s="292"/>
    </row>
    <row r="27" spans="1:40" ht="102" x14ac:dyDescent="0.25">
      <c r="A27" s="293"/>
      <c r="B27" s="293"/>
      <c r="C27" s="293"/>
      <c r="D27" s="293"/>
      <c r="E27" s="293"/>
      <c r="F27" s="293"/>
      <c r="G27" s="293"/>
      <c r="H27" s="293"/>
      <c r="I27" s="293"/>
      <c r="J27" s="294"/>
      <c r="K27" s="293"/>
      <c r="L27" s="293" t="s">
        <v>859</v>
      </c>
      <c r="M27" s="293" t="s">
        <v>844</v>
      </c>
      <c r="N27" s="293" t="s">
        <v>845</v>
      </c>
      <c r="O27" s="293" t="s">
        <v>814</v>
      </c>
      <c r="P27" s="293" t="s">
        <v>815</v>
      </c>
      <c r="Q27" s="293" t="s">
        <v>816</v>
      </c>
      <c r="R27" s="293" t="s">
        <v>817</v>
      </c>
      <c r="S27" s="293" t="s">
        <v>818</v>
      </c>
      <c r="T27" s="293" t="s">
        <v>819</v>
      </c>
      <c r="U27" s="293" t="s">
        <v>820</v>
      </c>
      <c r="V27" s="293" t="s">
        <v>821</v>
      </c>
      <c r="W27" s="295" t="s">
        <v>822</v>
      </c>
      <c r="X27" s="293" t="s">
        <v>822</v>
      </c>
      <c r="Y27" s="295" t="s">
        <v>822</v>
      </c>
      <c r="Z27" s="292"/>
      <c r="AA27" s="292"/>
      <c r="AB27" s="292"/>
      <c r="AC27" s="292"/>
      <c r="AD27" s="292"/>
      <c r="AE27" s="292"/>
      <c r="AF27" s="295"/>
      <c r="AG27" s="293"/>
      <c r="AH27" s="293"/>
      <c r="AI27" s="294"/>
      <c r="AJ27" s="293"/>
      <c r="AK27" s="292"/>
      <c r="AL27" s="292"/>
      <c r="AM27" s="293"/>
      <c r="AN27" s="292"/>
    </row>
    <row r="28" spans="1:40" x14ac:dyDescent="0.25">
      <c r="A28" s="293"/>
      <c r="B28" s="293"/>
      <c r="C28" s="293"/>
      <c r="D28" s="293"/>
      <c r="E28" s="293"/>
      <c r="F28" s="293"/>
      <c r="G28" s="293"/>
      <c r="H28" s="293"/>
      <c r="I28" s="293"/>
      <c r="J28" s="294"/>
      <c r="K28" s="293"/>
      <c r="L28" s="293"/>
      <c r="M28" s="293"/>
      <c r="N28" s="293"/>
      <c r="O28" s="293"/>
      <c r="P28" s="291" t="s">
        <v>827</v>
      </c>
      <c r="Q28" s="291" t="s">
        <v>827</v>
      </c>
      <c r="R28" s="291" t="s">
        <v>827</v>
      </c>
      <c r="S28" s="291" t="s">
        <v>827</v>
      </c>
      <c r="T28" s="291" t="s">
        <v>827</v>
      </c>
      <c r="U28" s="291" t="s">
        <v>827</v>
      </c>
      <c r="V28" s="291" t="s">
        <v>827</v>
      </c>
      <c r="W28" s="295"/>
      <c r="X28" s="293"/>
      <c r="Y28" s="295"/>
      <c r="Z28" s="292"/>
      <c r="AA28" s="292"/>
      <c r="AB28" s="293" t="s">
        <v>828</v>
      </c>
      <c r="AC28" s="296">
        <v>45406</v>
      </c>
      <c r="AD28" s="293" t="s">
        <v>828</v>
      </c>
      <c r="AE28" s="296">
        <v>45415</v>
      </c>
      <c r="AF28" s="295"/>
      <c r="AG28" s="293"/>
      <c r="AH28" s="293"/>
      <c r="AI28" s="294"/>
      <c r="AJ28" s="293"/>
      <c r="AK28" s="292"/>
      <c r="AL28" s="292"/>
      <c r="AM28" s="293"/>
      <c r="AN28" s="292"/>
    </row>
    <row r="29" spans="1:40" ht="127.5" x14ac:dyDescent="0.25">
      <c r="A29" s="293"/>
      <c r="B29" s="293"/>
      <c r="C29" s="293"/>
      <c r="D29" s="293"/>
      <c r="E29" s="293"/>
      <c r="F29" s="293"/>
      <c r="G29" s="293"/>
      <c r="H29" s="293"/>
      <c r="I29" s="293"/>
      <c r="J29" s="294"/>
      <c r="K29" s="293"/>
      <c r="L29" s="293"/>
      <c r="M29" s="293"/>
      <c r="N29" s="293"/>
      <c r="O29" s="293"/>
      <c r="P29" s="293" t="s">
        <v>846</v>
      </c>
      <c r="Q29" s="293" t="s">
        <v>830</v>
      </c>
      <c r="R29" s="293" t="s">
        <v>847</v>
      </c>
      <c r="S29" s="293" t="s">
        <v>832</v>
      </c>
      <c r="T29" s="293" t="s">
        <v>833</v>
      </c>
      <c r="U29" s="293" t="s">
        <v>834</v>
      </c>
      <c r="V29" s="293" t="s">
        <v>860</v>
      </c>
      <c r="W29" s="295"/>
      <c r="X29" s="293"/>
      <c r="Y29" s="295"/>
      <c r="Z29" s="292"/>
      <c r="AA29" s="292"/>
      <c r="AB29" s="293" t="s">
        <v>836</v>
      </c>
      <c r="AC29" s="293" t="s">
        <v>849</v>
      </c>
      <c r="AD29" s="293" t="s">
        <v>836</v>
      </c>
      <c r="AE29" s="293" t="s">
        <v>861</v>
      </c>
      <c r="AF29" s="295"/>
      <c r="AG29" s="293"/>
      <c r="AH29" s="293"/>
      <c r="AI29" s="294"/>
      <c r="AJ29" s="293"/>
      <c r="AK29" s="292"/>
      <c r="AL29" s="292"/>
      <c r="AM29" s="293"/>
      <c r="AN29" s="292"/>
    </row>
    <row r="30" spans="1:40" x14ac:dyDescent="0.25">
      <c r="A30" s="293"/>
      <c r="B30" s="293"/>
      <c r="C30" s="293"/>
      <c r="D30" s="293"/>
      <c r="E30" s="293"/>
      <c r="F30" s="293"/>
      <c r="G30" s="293"/>
      <c r="H30" s="293"/>
      <c r="I30" s="293"/>
      <c r="J30" s="294"/>
      <c r="K30" s="293"/>
      <c r="L30" s="293"/>
      <c r="M30" s="293"/>
      <c r="N30" s="293"/>
      <c r="O30" s="293"/>
      <c r="P30" s="293"/>
      <c r="Q30" s="293"/>
      <c r="R30" s="293"/>
      <c r="S30" s="293"/>
      <c r="T30" s="293"/>
      <c r="U30" s="293"/>
      <c r="V30" s="293"/>
      <c r="W30" s="295"/>
      <c r="X30" s="293"/>
      <c r="Y30" s="295"/>
      <c r="Z30" s="292"/>
      <c r="AA30" s="292"/>
      <c r="AB30" s="293" t="s">
        <v>839</v>
      </c>
      <c r="AC30" s="293" t="s">
        <v>840</v>
      </c>
      <c r="AD30" s="293" t="s">
        <v>839</v>
      </c>
      <c r="AE30" s="293" t="s">
        <v>842</v>
      </c>
      <c r="AF30" s="295"/>
      <c r="AG30" s="293"/>
      <c r="AH30" s="293"/>
      <c r="AI30" s="294"/>
      <c r="AJ30" s="293"/>
      <c r="AK30" s="292"/>
      <c r="AL30" s="292"/>
      <c r="AM30" s="293"/>
      <c r="AN30" s="292"/>
    </row>
    <row r="31" spans="1:40" ht="255" x14ac:dyDescent="0.25">
      <c r="A31" s="293" t="s">
        <v>862</v>
      </c>
      <c r="B31" s="293" t="s">
        <v>863</v>
      </c>
      <c r="C31" s="293" t="s">
        <v>864</v>
      </c>
      <c r="D31" s="293" t="s">
        <v>803</v>
      </c>
      <c r="E31" s="293" t="s">
        <v>804</v>
      </c>
      <c r="F31" s="293" t="s">
        <v>865</v>
      </c>
      <c r="G31" s="293" t="s">
        <v>866</v>
      </c>
      <c r="H31" s="293" t="s">
        <v>823</v>
      </c>
      <c r="I31" s="293" t="s">
        <v>808</v>
      </c>
      <c r="J31" s="294" t="s">
        <v>809</v>
      </c>
      <c r="K31" s="293" t="s">
        <v>810</v>
      </c>
      <c r="L31" s="293" t="s">
        <v>867</v>
      </c>
      <c r="M31" s="293" t="s">
        <v>868</v>
      </c>
      <c r="N31" s="293" t="s">
        <v>869</v>
      </c>
      <c r="O31" s="293" t="s">
        <v>814</v>
      </c>
      <c r="P31" s="293" t="s">
        <v>815</v>
      </c>
      <c r="Q31" s="293" t="s">
        <v>816</v>
      </c>
      <c r="R31" s="293" t="s">
        <v>817</v>
      </c>
      <c r="S31" s="293" t="s">
        <v>818</v>
      </c>
      <c r="T31" s="293" t="s">
        <v>819</v>
      </c>
      <c r="U31" s="293" t="s">
        <v>820</v>
      </c>
      <c r="V31" s="293" t="s">
        <v>821</v>
      </c>
      <c r="W31" s="295" t="s">
        <v>822</v>
      </c>
      <c r="X31" s="293" t="s">
        <v>822</v>
      </c>
      <c r="Y31" s="295" t="s">
        <v>822</v>
      </c>
      <c r="Z31" s="292"/>
      <c r="AA31" s="292"/>
      <c r="AB31" s="292"/>
      <c r="AC31" s="292"/>
      <c r="AD31" s="292"/>
      <c r="AE31" s="292"/>
      <c r="AF31" s="295" t="s">
        <v>822</v>
      </c>
      <c r="AG31" s="293" t="s">
        <v>823</v>
      </c>
      <c r="AH31" s="293" t="s">
        <v>808</v>
      </c>
      <c r="AI31" s="294" t="s">
        <v>809</v>
      </c>
      <c r="AJ31" s="293" t="s">
        <v>810</v>
      </c>
      <c r="AK31" s="293" t="s">
        <v>870</v>
      </c>
      <c r="AL31" s="293" t="s">
        <v>871</v>
      </c>
      <c r="AM31" s="293" t="s">
        <v>872</v>
      </c>
      <c r="AN31" s="292"/>
    </row>
    <row r="32" spans="1:40" x14ac:dyDescent="0.25">
      <c r="A32" s="293"/>
      <c r="B32" s="293"/>
      <c r="C32" s="293"/>
      <c r="D32" s="293"/>
      <c r="E32" s="293"/>
      <c r="F32" s="293"/>
      <c r="G32" s="293"/>
      <c r="H32" s="293"/>
      <c r="I32" s="293"/>
      <c r="J32" s="294"/>
      <c r="K32" s="293"/>
      <c r="L32" s="293"/>
      <c r="M32" s="293"/>
      <c r="N32" s="293"/>
      <c r="O32" s="293"/>
      <c r="P32" s="291" t="s">
        <v>827</v>
      </c>
      <c r="Q32" s="291" t="s">
        <v>827</v>
      </c>
      <c r="R32" s="291" t="s">
        <v>827</v>
      </c>
      <c r="S32" s="291" t="s">
        <v>827</v>
      </c>
      <c r="T32" s="291" t="s">
        <v>827</v>
      </c>
      <c r="U32" s="291" t="s">
        <v>827</v>
      </c>
      <c r="V32" s="291" t="s">
        <v>827</v>
      </c>
      <c r="W32" s="295"/>
      <c r="X32" s="293"/>
      <c r="Y32" s="295"/>
      <c r="Z32" s="292"/>
      <c r="AA32" s="292"/>
      <c r="AB32" s="293" t="s">
        <v>828</v>
      </c>
      <c r="AC32" s="296">
        <v>45407</v>
      </c>
      <c r="AD32" s="293" t="s">
        <v>828</v>
      </c>
      <c r="AE32" s="296">
        <v>45411</v>
      </c>
      <c r="AF32" s="295"/>
      <c r="AG32" s="293"/>
      <c r="AH32" s="293"/>
      <c r="AI32" s="294"/>
      <c r="AJ32" s="293"/>
      <c r="AK32" s="292"/>
      <c r="AL32" s="292"/>
      <c r="AM32" s="293"/>
      <c r="AN32" s="292"/>
    </row>
    <row r="33" spans="1:40" ht="409.5" x14ac:dyDescent="0.25">
      <c r="A33" s="293"/>
      <c r="B33" s="293"/>
      <c r="C33" s="293"/>
      <c r="D33" s="293"/>
      <c r="E33" s="293"/>
      <c r="F33" s="293"/>
      <c r="G33" s="293"/>
      <c r="H33" s="293"/>
      <c r="I33" s="293"/>
      <c r="J33" s="294"/>
      <c r="K33" s="293"/>
      <c r="L33" s="293"/>
      <c r="M33" s="293"/>
      <c r="N33" s="293"/>
      <c r="O33" s="293"/>
      <c r="P33" s="293" t="s">
        <v>873</v>
      </c>
      <c r="Q33" s="293" t="s">
        <v>830</v>
      </c>
      <c r="R33" s="293" t="s">
        <v>874</v>
      </c>
      <c r="S33" s="293" t="s">
        <v>832</v>
      </c>
      <c r="T33" s="293" t="s">
        <v>833</v>
      </c>
      <c r="U33" s="293" t="s">
        <v>875</v>
      </c>
      <c r="V33" s="293" t="s">
        <v>876</v>
      </c>
      <c r="W33" s="295"/>
      <c r="X33" s="293"/>
      <c r="Y33" s="295"/>
      <c r="Z33" s="292"/>
      <c r="AA33" s="292"/>
      <c r="AB33" s="293" t="s">
        <v>836</v>
      </c>
      <c r="AC33" s="293" t="s">
        <v>877</v>
      </c>
      <c r="AD33" s="293" t="s">
        <v>836</v>
      </c>
      <c r="AE33" s="293" t="s">
        <v>878</v>
      </c>
      <c r="AF33" s="295"/>
      <c r="AG33" s="293"/>
      <c r="AH33" s="293"/>
      <c r="AI33" s="294"/>
      <c r="AJ33" s="293"/>
      <c r="AK33" s="292"/>
      <c r="AL33" s="292"/>
      <c r="AM33" s="293"/>
      <c r="AN33" s="292"/>
    </row>
    <row r="34" spans="1:40" x14ac:dyDescent="0.25">
      <c r="A34" s="293"/>
      <c r="B34" s="293"/>
      <c r="C34" s="293"/>
      <c r="D34" s="293"/>
      <c r="E34" s="293"/>
      <c r="F34" s="293"/>
      <c r="G34" s="293"/>
      <c r="H34" s="293"/>
      <c r="I34" s="293"/>
      <c r="J34" s="294"/>
      <c r="K34" s="293"/>
      <c r="L34" s="293"/>
      <c r="M34" s="293"/>
      <c r="N34" s="293"/>
      <c r="O34" s="293"/>
      <c r="P34" s="293"/>
      <c r="Q34" s="293"/>
      <c r="R34" s="293"/>
      <c r="S34" s="293"/>
      <c r="T34" s="293"/>
      <c r="U34" s="293"/>
      <c r="V34" s="293"/>
      <c r="W34" s="295"/>
      <c r="X34" s="293"/>
      <c r="Y34" s="295"/>
      <c r="Z34" s="292"/>
      <c r="AA34" s="292"/>
      <c r="AB34" s="293" t="s">
        <v>839</v>
      </c>
      <c r="AC34" s="293" t="s">
        <v>879</v>
      </c>
      <c r="AD34" s="293" t="s">
        <v>839</v>
      </c>
      <c r="AE34" s="293" t="s">
        <v>880</v>
      </c>
      <c r="AF34" s="295"/>
      <c r="AG34" s="293"/>
      <c r="AH34" s="293"/>
      <c r="AI34" s="294"/>
      <c r="AJ34" s="293"/>
      <c r="AK34" s="292"/>
      <c r="AL34" s="292"/>
      <c r="AM34" s="293"/>
      <c r="AN34" s="292"/>
    </row>
    <row r="35" spans="1:40" x14ac:dyDescent="0.25">
      <c r="A35" s="293"/>
      <c r="B35" s="293"/>
      <c r="C35" s="293"/>
      <c r="D35" s="293"/>
      <c r="E35" s="293"/>
      <c r="F35" s="293"/>
      <c r="G35" s="293"/>
      <c r="H35" s="293"/>
      <c r="I35" s="293"/>
      <c r="J35" s="294"/>
      <c r="K35" s="293"/>
      <c r="L35" s="293"/>
      <c r="M35" s="293"/>
      <c r="N35" s="293"/>
      <c r="O35" s="293"/>
      <c r="P35" s="293"/>
      <c r="Q35" s="293"/>
      <c r="R35" s="293"/>
      <c r="S35" s="293"/>
      <c r="T35" s="293"/>
      <c r="U35" s="293"/>
      <c r="V35" s="293"/>
      <c r="W35" s="295"/>
      <c r="X35" s="293"/>
      <c r="Y35" s="295"/>
      <c r="Z35" s="292"/>
      <c r="AA35" s="292"/>
      <c r="AB35" s="292"/>
      <c r="AC35" s="292"/>
      <c r="AD35" s="292"/>
      <c r="AE35" s="292"/>
      <c r="AF35" s="295"/>
      <c r="AG35" s="293"/>
      <c r="AH35" s="293"/>
      <c r="AI35" s="294"/>
      <c r="AJ35" s="293"/>
      <c r="AK35" s="292"/>
      <c r="AL35" s="292"/>
      <c r="AM35" s="293"/>
      <c r="AN35" s="292"/>
    </row>
    <row r="36" spans="1:40" x14ac:dyDescent="0.25">
      <c r="A36" s="293"/>
      <c r="B36" s="293"/>
      <c r="C36" s="293"/>
      <c r="D36" s="293"/>
      <c r="E36" s="293"/>
      <c r="F36" s="293"/>
      <c r="G36" s="293"/>
      <c r="H36" s="293"/>
      <c r="I36" s="293"/>
      <c r="J36" s="294"/>
      <c r="K36" s="293"/>
      <c r="L36" s="293"/>
      <c r="M36" s="293"/>
      <c r="N36" s="293"/>
      <c r="O36" s="293"/>
      <c r="P36" s="293"/>
      <c r="Q36" s="293"/>
      <c r="R36" s="293"/>
      <c r="S36" s="293"/>
      <c r="T36" s="293"/>
      <c r="U36" s="293"/>
      <c r="V36" s="293"/>
      <c r="W36" s="295"/>
      <c r="X36" s="293"/>
      <c r="Y36" s="295"/>
      <c r="Z36" s="292"/>
      <c r="AA36" s="292"/>
      <c r="AB36" s="292"/>
      <c r="AC36" s="292"/>
      <c r="AD36" s="293" t="s">
        <v>828</v>
      </c>
      <c r="AE36" s="296">
        <v>45414</v>
      </c>
      <c r="AF36" s="295"/>
      <c r="AG36" s="293"/>
      <c r="AH36" s="293"/>
      <c r="AI36" s="294"/>
      <c r="AJ36" s="293"/>
      <c r="AK36" s="292"/>
      <c r="AL36" s="292"/>
      <c r="AM36" s="293"/>
      <c r="AN36" s="292"/>
    </row>
    <row r="37" spans="1:40" ht="127.5" x14ac:dyDescent="0.25">
      <c r="A37" s="293"/>
      <c r="B37" s="293"/>
      <c r="C37" s="293"/>
      <c r="D37" s="293"/>
      <c r="E37" s="293"/>
      <c r="F37" s="293"/>
      <c r="G37" s="293"/>
      <c r="H37" s="293"/>
      <c r="I37" s="293"/>
      <c r="J37" s="294"/>
      <c r="K37" s="293"/>
      <c r="L37" s="293"/>
      <c r="M37" s="293"/>
      <c r="N37" s="293"/>
      <c r="O37" s="293"/>
      <c r="P37" s="293"/>
      <c r="Q37" s="293"/>
      <c r="R37" s="293"/>
      <c r="S37" s="293"/>
      <c r="T37" s="293"/>
      <c r="U37" s="293"/>
      <c r="V37" s="293"/>
      <c r="W37" s="295"/>
      <c r="X37" s="293"/>
      <c r="Y37" s="295"/>
      <c r="Z37" s="292"/>
      <c r="AA37" s="292"/>
      <c r="AB37" s="292"/>
      <c r="AC37" s="292"/>
      <c r="AD37" s="293" t="s">
        <v>836</v>
      </c>
      <c r="AE37" s="293" t="s">
        <v>881</v>
      </c>
      <c r="AF37" s="295"/>
      <c r="AG37" s="293"/>
      <c r="AH37" s="293"/>
      <c r="AI37" s="294"/>
      <c r="AJ37" s="293"/>
      <c r="AK37" s="292"/>
      <c r="AL37" s="292"/>
      <c r="AM37" s="293"/>
      <c r="AN37" s="292"/>
    </row>
    <row r="38" spans="1:40" x14ac:dyDescent="0.25">
      <c r="A38" s="293"/>
      <c r="B38" s="293"/>
      <c r="C38" s="293"/>
      <c r="D38" s="293"/>
      <c r="E38" s="293"/>
      <c r="F38" s="293"/>
      <c r="G38" s="293"/>
      <c r="H38" s="293"/>
      <c r="I38" s="293"/>
      <c r="J38" s="294"/>
      <c r="K38" s="293"/>
      <c r="L38" s="293"/>
      <c r="M38" s="293"/>
      <c r="N38" s="293"/>
      <c r="O38" s="293"/>
      <c r="P38" s="293"/>
      <c r="Q38" s="293"/>
      <c r="R38" s="293"/>
      <c r="S38" s="293"/>
      <c r="T38" s="293"/>
      <c r="U38" s="293"/>
      <c r="V38" s="293"/>
      <c r="W38" s="295"/>
      <c r="X38" s="293"/>
      <c r="Y38" s="295"/>
      <c r="Z38" s="292"/>
      <c r="AA38" s="292"/>
      <c r="AB38" s="292"/>
      <c r="AC38" s="292"/>
      <c r="AD38" s="293" t="s">
        <v>839</v>
      </c>
      <c r="AE38" s="293" t="s">
        <v>882</v>
      </c>
      <c r="AF38" s="295"/>
      <c r="AG38" s="293"/>
      <c r="AH38" s="293"/>
      <c r="AI38" s="294"/>
      <c r="AJ38" s="293"/>
      <c r="AK38" s="292"/>
      <c r="AL38" s="292"/>
      <c r="AM38" s="293"/>
      <c r="AN38" s="292"/>
    </row>
    <row r="39" spans="1:40" ht="165.75" x14ac:dyDescent="0.25">
      <c r="A39" s="293" t="s">
        <v>883</v>
      </c>
      <c r="B39" s="293" t="s">
        <v>884</v>
      </c>
      <c r="C39" s="293" t="s">
        <v>885</v>
      </c>
      <c r="D39" s="293" t="s">
        <v>803</v>
      </c>
      <c r="E39" s="293" t="s">
        <v>804</v>
      </c>
      <c r="F39" s="293" t="s">
        <v>886</v>
      </c>
      <c r="G39" s="293" t="s">
        <v>887</v>
      </c>
      <c r="H39" s="293" t="s">
        <v>807</v>
      </c>
      <c r="I39" s="293" t="s">
        <v>888</v>
      </c>
      <c r="J39" s="297" t="s">
        <v>889</v>
      </c>
      <c r="K39" s="293" t="s">
        <v>810</v>
      </c>
      <c r="L39" s="293" t="s">
        <v>890</v>
      </c>
      <c r="M39" s="293" t="s">
        <v>891</v>
      </c>
      <c r="N39" s="293" t="s">
        <v>892</v>
      </c>
      <c r="O39" s="293" t="s">
        <v>814</v>
      </c>
      <c r="P39" s="293" t="s">
        <v>815</v>
      </c>
      <c r="Q39" s="293" t="s">
        <v>816</v>
      </c>
      <c r="R39" s="293" t="s">
        <v>817</v>
      </c>
      <c r="S39" s="293" t="s">
        <v>818</v>
      </c>
      <c r="T39" s="293" t="s">
        <v>819</v>
      </c>
      <c r="U39" s="293" t="s">
        <v>820</v>
      </c>
      <c r="V39" s="293" t="s">
        <v>821</v>
      </c>
      <c r="W39" s="295" t="s">
        <v>822</v>
      </c>
      <c r="X39" s="293" t="s">
        <v>822</v>
      </c>
      <c r="Y39" s="295" t="s">
        <v>822</v>
      </c>
      <c r="Z39" s="292"/>
      <c r="AA39" s="292"/>
      <c r="AB39" s="292"/>
      <c r="AC39" s="292"/>
      <c r="AD39" s="292"/>
      <c r="AE39" s="292"/>
      <c r="AF39" s="295" t="s">
        <v>822</v>
      </c>
      <c r="AG39" s="293" t="s">
        <v>823</v>
      </c>
      <c r="AH39" s="293" t="s">
        <v>888</v>
      </c>
      <c r="AI39" s="297" t="s">
        <v>889</v>
      </c>
      <c r="AJ39" s="293" t="s">
        <v>810</v>
      </c>
      <c r="AK39" s="293" t="s">
        <v>893</v>
      </c>
      <c r="AL39" s="293" t="s">
        <v>894</v>
      </c>
      <c r="AM39" s="293" t="s">
        <v>895</v>
      </c>
      <c r="AN39" s="292"/>
    </row>
    <row r="40" spans="1:40" x14ac:dyDescent="0.25">
      <c r="A40" s="293"/>
      <c r="B40" s="293"/>
      <c r="C40" s="293"/>
      <c r="D40" s="293"/>
      <c r="E40" s="293"/>
      <c r="F40" s="293"/>
      <c r="G40" s="293"/>
      <c r="H40" s="293"/>
      <c r="I40" s="293"/>
      <c r="J40" s="297"/>
      <c r="K40" s="293"/>
      <c r="L40" s="293"/>
      <c r="M40" s="293"/>
      <c r="N40" s="293"/>
      <c r="O40" s="293"/>
      <c r="P40" s="291" t="s">
        <v>827</v>
      </c>
      <c r="Q40" s="291" t="s">
        <v>827</v>
      </c>
      <c r="R40" s="291" t="s">
        <v>827</v>
      </c>
      <c r="S40" s="291" t="s">
        <v>827</v>
      </c>
      <c r="T40" s="291" t="s">
        <v>827</v>
      </c>
      <c r="U40" s="291" t="s">
        <v>827</v>
      </c>
      <c r="V40" s="291" t="s">
        <v>827</v>
      </c>
      <c r="W40" s="295"/>
      <c r="X40" s="293"/>
      <c r="Y40" s="295"/>
      <c r="Z40" s="292"/>
      <c r="AA40" s="292"/>
      <c r="AB40" s="292"/>
      <c r="AC40" s="292"/>
      <c r="AD40" s="293" t="s">
        <v>828</v>
      </c>
      <c r="AE40" s="296">
        <v>45411</v>
      </c>
      <c r="AF40" s="295"/>
      <c r="AG40" s="293"/>
      <c r="AH40" s="293"/>
      <c r="AI40" s="297"/>
      <c r="AJ40" s="293"/>
      <c r="AK40" s="292"/>
      <c r="AL40" s="292"/>
      <c r="AM40" s="293"/>
      <c r="AN40" s="292"/>
    </row>
    <row r="41" spans="1:40" ht="191.25" x14ac:dyDescent="0.25">
      <c r="A41" s="293"/>
      <c r="B41" s="293"/>
      <c r="C41" s="293"/>
      <c r="D41" s="293"/>
      <c r="E41" s="293"/>
      <c r="F41" s="293"/>
      <c r="G41" s="293"/>
      <c r="H41" s="293"/>
      <c r="I41" s="293"/>
      <c r="J41" s="297"/>
      <c r="K41" s="293"/>
      <c r="L41" s="293"/>
      <c r="M41" s="293"/>
      <c r="N41" s="293"/>
      <c r="O41" s="293"/>
      <c r="P41" s="293" t="s">
        <v>896</v>
      </c>
      <c r="Q41" s="293" t="s">
        <v>830</v>
      </c>
      <c r="R41" s="293" t="s">
        <v>897</v>
      </c>
      <c r="S41" s="293" t="s">
        <v>832</v>
      </c>
      <c r="T41" s="293" t="s">
        <v>833</v>
      </c>
      <c r="U41" s="293" t="s">
        <v>898</v>
      </c>
      <c r="V41" s="293" t="s">
        <v>899</v>
      </c>
      <c r="W41" s="295"/>
      <c r="X41" s="293"/>
      <c r="Y41" s="295"/>
      <c r="Z41" s="292"/>
      <c r="AA41" s="292"/>
      <c r="AB41" s="292"/>
      <c r="AC41" s="292"/>
      <c r="AD41" s="293" t="s">
        <v>836</v>
      </c>
      <c r="AE41" s="293" t="s">
        <v>900</v>
      </c>
      <c r="AF41" s="295"/>
      <c r="AG41" s="293"/>
      <c r="AH41" s="293"/>
      <c r="AI41" s="297"/>
      <c r="AJ41" s="293"/>
      <c r="AK41" s="292"/>
      <c r="AL41" s="292"/>
      <c r="AM41" s="293"/>
      <c r="AN41" s="292"/>
    </row>
    <row r="42" spans="1:40" x14ac:dyDescent="0.25">
      <c r="A42" s="293"/>
      <c r="B42" s="293"/>
      <c r="C42" s="293"/>
      <c r="D42" s="293"/>
      <c r="E42" s="293"/>
      <c r="F42" s="293"/>
      <c r="G42" s="293"/>
      <c r="H42" s="293"/>
      <c r="I42" s="293"/>
      <c r="J42" s="297"/>
      <c r="K42" s="293"/>
      <c r="L42" s="293"/>
      <c r="M42" s="293"/>
      <c r="N42" s="293"/>
      <c r="O42" s="293"/>
      <c r="P42" s="293"/>
      <c r="Q42" s="293"/>
      <c r="R42" s="293"/>
      <c r="S42" s="293"/>
      <c r="T42" s="293"/>
      <c r="U42" s="293"/>
      <c r="V42" s="293"/>
      <c r="W42" s="295"/>
      <c r="X42" s="293"/>
      <c r="Y42" s="295"/>
      <c r="Z42" s="292"/>
      <c r="AA42" s="292"/>
      <c r="AB42" s="292"/>
      <c r="AC42" s="292"/>
      <c r="AD42" s="293" t="s">
        <v>839</v>
      </c>
      <c r="AE42" s="293" t="s">
        <v>901</v>
      </c>
      <c r="AF42" s="295"/>
      <c r="AG42" s="293"/>
      <c r="AH42" s="293"/>
      <c r="AI42" s="297"/>
      <c r="AJ42" s="293"/>
      <c r="AK42" s="292"/>
      <c r="AL42" s="292"/>
      <c r="AM42" s="293"/>
      <c r="AN42" s="292"/>
    </row>
    <row r="43" spans="1:40" x14ac:dyDescent="0.25">
      <c r="A43" s="293"/>
      <c r="B43" s="293"/>
      <c r="C43" s="293"/>
      <c r="D43" s="293"/>
      <c r="E43" s="293"/>
      <c r="F43" s="293"/>
      <c r="G43" s="293"/>
      <c r="H43" s="293"/>
      <c r="I43" s="293"/>
      <c r="J43" s="297"/>
      <c r="K43" s="293"/>
      <c r="L43" s="293"/>
      <c r="M43" s="293"/>
      <c r="N43" s="293"/>
      <c r="O43" s="293"/>
      <c r="P43" s="293"/>
      <c r="Q43" s="293"/>
      <c r="R43" s="293"/>
      <c r="S43" s="293"/>
      <c r="T43" s="293"/>
      <c r="U43" s="293"/>
      <c r="V43" s="293"/>
      <c r="W43" s="295"/>
      <c r="X43" s="293"/>
      <c r="Y43" s="295"/>
      <c r="Z43" s="292"/>
      <c r="AA43" s="292"/>
      <c r="AB43" s="292"/>
      <c r="AC43" s="292"/>
      <c r="AD43" s="292"/>
      <c r="AE43" s="292"/>
      <c r="AF43" s="295"/>
      <c r="AG43" s="293"/>
      <c r="AH43" s="293"/>
      <c r="AI43" s="297"/>
      <c r="AJ43" s="293"/>
      <c r="AK43" s="292"/>
      <c r="AL43" s="292"/>
      <c r="AM43" s="293"/>
      <c r="AN43" s="292"/>
    </row>
    <row r="44" spans="1:40" x14ac:dyDescent="0.25">
      <c r="A44" s="293"/>
      <c r="B44" s="293"/>
      <c r="C44" s="293"/>
      <c r="D44" s="293"/>
      <c r="E44" s="293"/>
      <c r="F44" s="293"/>
      <c r="G44" s="293"/>
      <c r="H44" s="293"/>
      <c r="I44" s="293"/>
      <c r="J44" s="297"/>
      <c r="K44" s="293"/>
      <c r="L44" s="293"/>
      <c r="M44" s="293"/>
      <c r="N44" s="293"/>
      <c r="O44" s="293"/>
      <c r="P44" s="293"/>
      <c r="Q44" s="293"/>
      <c r="R44" s="293"/>
      <c r="S44" s="293"/>
      <c r="T44" s="293"/>
      <c r="U44" s="293"/>
      <c r="V44" s="293"/>
      <c r="W44" s="295"/>
      <c r="X44" s="293"/>
      <c r="Y44" s="295"/>
      <c r="Z44" s="292"/>
      <c r="AA44" s="292"/>
      <c r="AB44" s="292"/>
      <c r="AC44" s="292"/>
      <c r="AD44" s="293" t="s">
        <v>828</v>
      </c>
      <c r="AE44" s="296">
        <v>45414</v>
      </c>
      <c r="AF44" s="295"/>
      <c r="AG44" s="293"/>
      <c r="AH44" s="293"/>
      <c r="AI44" s="297"/>
      <c r="AJ44" s="293"/>
      <c r="AK44" s="292"/>
      <c r="AL44" s="292"/>
      <c r="AM44" s="293"/>
      <c r="AN44" s="292"/>
    </row>
    <row r="45" spans="1:40" ht="409.5" x14ac:dyDescent="0.25">
      <c r="A45" s="293"/>
      <c r="B45" s="293"/>
      <c r="C45" s="293"/>
      <c r="D45" s="293"/>
      <c r="E45" s="293"/>
      <c r="F45" s="293"/>
      <c r="G45" s="293"/>
      <c r="H45" s="293"/>
      <c r="I45" s="293"/>
      <c r="J45" s="297"/>
      <c r="K45" s="293"/>
      <c r="L45" s="293"/>
      <c r="M45" s="293"/>
      <c r="N45" s="293"/>
      <c r="O45" s="293"/>
      <c r="P45" s="293"/>
      <c r="Q45" s="293"/>
      <c r="R45" s="293"/>
      <c r="S45" s="293"/>
      <c r="T45" s="293"/>
      <c r="U45" s="293"/>
      <c r="V45" s="293"/>
      <c r="W45" s="295"/>
      <c r="X45" s="293"/>
      <c r="Y45" s="295"/>
      <c r="Z45" s="292"/>
      <c r="AA45" s="292"/>
      <c r="AB45" s="292"/>
      <c r="AC45" s="292"/>
      <c r="AD45" s="293" t="s">
        <v>836</v>
      </c>
      <c r="AE45" s="293" t="s">
        <v>902</v>
      </c>
      <c r="AF45" s="295"/>
      <c r="AG45" s="293"/>
      <c r="AH45" s="293"/>
      <c r="AI45" s="297"/>
      <c r="AJ45" s="293"/>
      <c r="AK45" s="292"/>
      <c r="AL45" s="292"/>
      <c r="AM45" s="293"/>
      <c r="AN45" s="292"/>
    </row>
    <row r="46" spans="1:40" x14ac:dyDescent="0.25">
      <c r="A46" s="293"/>
      <c r="B46" s="293"/>
      <c r="C46" s="293"/>
      <c r="D46" s="293"/>
      <c r="E46" s="293"/>
      <c r="F46" s="293"/>
      <c r="G46" s="293"/>
      <c r="H46" s="293"/>
      <c r="I46" s="293"/>
      <c r="J46" s="297"/>
      <c r="K46" s="293"/>
      <c r="L46" s="293"/>
      <c r="M46" s="293"/>
      <c r="N46" s="293"/>
      <c r="O46" s="293"/>
      <c r="P46" s="293"/>
      <c r="Q46" s="293"/>
      <c r="R46" s="293"/>
      <c r="S46" s="293"/>
      <c r="T46" s="293"/>
      <c r="U46" s="293"/>
      <c r="V46" s="293"/>
      <c r="W46" s="295"/>
      <c r="X46" s="293"/>
      <c r="Y46" s="295"/>
      <c r="Z46" s="292"/>
      <c r="AA46" s="292"/>
      <c r="AB46" s="292"/>
      <c r="AC46" s="292"/>
      <c r="AD46" s="293" t="s">
        <v>839</v>
      </c>
      <c r="AE46" s="293" t="s">
        <v>903</v>
      </c>
      <c r="AF46" s="295"/>
      <c r="AG46" s="293"/>
      <c r="AH46" s="293"/>
      <c r="AI46" s="297"/>
      <c r="AJ46" s="293"/>
      <c r="AK46" s="292"/>
      <c r="AL46" s="292"/>
      <c r="AM46" s="293"/>
      <c r="AN46" s="292"/>
    </row>
    <row r="47" spans="1:40" ht="114.75" x14ac:dyDescent="0.25">
      <c r="A47" s="293" t="s">
        <v>904</v>
      </c>
      <c r="B47" s="293" t="s">
        <v>905</v>
      </c>
      <c r="C47" s="293" t="s">
        <v>906</v>
      </c>
      <c r="D47" s="293" t="s">
        <v>803</v>
      </c>
      <c r="E47" s="293" t="s">
        <v>804</v>
      </c>
      <c r="F47" s="293" t="s">
        <v>907</v>
      </c>
      <c r="G47" s="293" t="s">
        <v>908</v>
      </c>
      <c r="H47" s="293" t="s">
        <v>823</v>
      </c>
      <c r="I47" s="293" t="s">
        <v>888</v>
      </c>
      <c r="J47" s="297" t="s">
        <v>889</v>
      </c>
      <c r="K47" s="293" t="s">
        <v>810</v>
      </c>
      <c r="L47" s="293" t="s">
        <v>909</v>
      </c>
      <c r="M47" s="293" t="s">
        <v>910</v>
      </c>
      <c r="N47" s="293" t="s">
        <v>911</v>
      </c>
      <c r="O47" s="293" t="s">
        <v>814</v>
      </c>
      <c r="P47" s="293" t="s">
        <v>815</v>
      </c>
      <c r="Q47" s="293" t="s">
        <v>816</v>
      </c>
      <c r="R47" s="293" t="s">
        <v>817</v>
      </c>
      <c r="S47" s="293" t="s">
        <v>818</v>
      </c>
      <c r="T47" s="293" t="s">
        <v>819</v>
      </c>
      <c r="U47" s="293" t="s">
        <v>820</v>
      </c>
      <c r="V47" s="293" t="s">
        <v>821</v>
      </c>
      <c r="W47" s="295" t="s">
        <v>822</v>
      </c>
      <c r="X47" s="293" t="s">
        <v>822</v>
      </c>
      <c r="Y47" s="295" t="s">
        <v>822</v>
      </c>
      <c r="Z47" s="292"/>
      <c r="AA47" s="292"/>
      <c r="AB47" s="292"/>
      <c r="AC47" s="292"/>
      <c r="AD47" s="292"/>
      <c r="AE47" s="292"/>
      <c r="AF47" s="295" t="s">
        <v>822</v>
      </c>
      <c r="AG47" s="293" t="s">
        <v>823</v>
      </c>
      <c r="AH47" s="293" t="s">
        <v>888</v>
      </c>
      <c r="AI47" s="297" t="s">
        <v>889</v>
      </c>
      <c r="AJ47" s="293" t="s">
        <v>810</v>
      </c>
      <c r="AK47" s="293" t="s">
        <v>912</v>
      </c>
      <c r="AL47" s="293" t="s">
        <v>913</v>
      </c>
      <c r="AM47" s="293" t="s">
        <v>914</v>
      </c>
      <c r="AN47" s="292"/>
    </row>
    <row r="48" spans="1:40" x14ac:dyDescent="0.25">
      <c r="A48" s="293"/>
      <c r="B48" s="293"/>
      <c r="C48" s="293"/>
      <c r="D48" s="293"/>
      <c r="E48" s="293"/>
      <c r="F48" s="293"/>
      <c r="G48" s="293"/>
      <c r="H48" s="293"/>
      <c r="I48" s="293"/>
      <c r="J48" s="297"/>
      <c r="K48" s="293"/>
      <c r="L48" s="293"/>
      <c r="M48" s="293"/>
      <c r="N48" s="293"/>
      <c r="O48" s="293"/>
      <c r="P48" s="291" t="s">
        <v>827</v>
      </c>
      <c r="Q48" s="291" t="s">
        <v>827</v>
      </c>
      <c r="R48" s="291" t="s">
        <v>827</v>
      </c>
      <c r="S48" s="291" t="s">
        <v>827</v>
      </c>
      <c r="T48" s="291" t="s">
        <v>827</v>
      </c>
      <c r="U48" s="291" t="s">
        <v>827</v>
      </c>
      <c r="V48" s="291" t="s">
        <v>827</v>
      </c>
      <c r="W48" s="295"/>
      <c r="X48" s="293"/>
      <c r="Y48" s="295"/>
      <c r="Z48" s="292"/>
      <c r="AA48" s="292"/>
      <c r="AB48" s="293" t="s">
        <v>828</v>
      </c>
      <c r="AC48" s="296">
        <v>45406</v>
      </c>
      <c r="AD48" s="293" t="s">
        <v>828</v>
      </c>
      <c r="AE48" s="296">
        <v>45410</v>
      </c>
      <c r="AF48" s="295"/>
      <c r="AG48" s="293"/>
      <c r="AH48" s="293"/>
      <c r="AI48" s="297"/>
      <c r="AJ48" s="293"/>
      <c r="AK48" s="292"/>
      <c r="AL48" s="292"/>
      <c r="AM48" s="293"/>
      <c r="AN48" s="292"/>
    </row>
    <row r="49" spans="1:40" ht="153" x14ac:dyDescent="0.25">
      <c r="A49" s="293"/>
      <c r="B49" s="293"/>
      <c r="C49" s="293"/>
      <c r="D49" s="293"/>
      <c r="E49" s="293"/>
      <c r="F49" s="293"/>
      <c r="G49" s="293"/>
      <c r="H49" s="293"/>
      <c r="I49" s="293"/>
      <c r="J49" s="297"/>
      <c r="K49" s="293"/>
      <c r="L49" s="293"/>
      <c r="M49" s="293"/>
      <c r="N49" s="293"/>
      <c r="O49" s="293"/>
      <c r="P49" s="293" t="s">
        <v>915</v>
      </c>
      <c r="Q49" s="293" t="s">
        <v>830</v>
      </c>
      <c r="R49" s="293" t="s">
        <v>916</v>
      </c>
      <c r="S49" s="293" t="s">
        <v>832</v>
      </c>
      <c r="T49" s="293" t="s">
        <v>833</v>
      </c>
      <c r="U49" s="293" t="s">
        <v>917</v>
      </c>
      <c r="V49" s="293" t="s">
        <v>918</v>
      </c>
      <c r="W49" s="295"/>
      <c r="X49" s="293"/>
      <c r="Y49" s="295"/>
      <c r="Z49" s="292"/>
      <c r="AA49" s="292"/>
      <c r="AB49" s="293" t="s">
        <v>836</v>
      </c>
      <c r="AC49" s="293" t="s">
        <v>919</v>
      </c>
      <c r="AD49" s="293" t="s">
        <v>836</v>
      </c>
      <c r="AE49" s="293" t="s">
        <v>920</v>
      </c>
      <c r="AF49" s="295"/>
      <c r="AG49" s="293"/>
      <c r="AH49" s="293"/>
      <c r="AI49" s="297"/>
      <c r="AJ49" s="293"/>
      <c r="AK49" s="292"/>
      <c r="AL49" s="292"/>
      <c r="AM49" s="293"/>
      <c r="AN49" s="292"/>
    </row>
    <row r="50" spans="1:40" x14ac:dyDescent="0.25">
      <c r="A50" s="293"/>
      <c r="B50" s="293"/>
      <c r="C50" s="293"/>
      <c r="D50" s="293"/>
      <c r="E50" s="293"/>
      <c r="F50" s="293"/>
      <c r="G50" s="293"/>
      <c r="H50" s="293"/>
      <c r="I50" s="293"/>
      <c r="J50" s="297"/>
      <c r="K50" s="293"/>
      <c r="L50" s="293"/>
      <c r="M50" s="293"/>
      <c r="N50" s="293"/>
      <c r="O50" s="293"/>
      <c r="P50" s="293"/>
      <c r="Q50" s="293"/>
      <c r="R50" s="293"/>
      <c r="S50" s="293"/>
      <c r="T50" s="293"/>
      <c r="U50" s="293"/>
      <c r="V50" s="293"/>
      <c r="W50" s="295"/>
      <c r="X50" s="293"/>
      <c r="Y50" s="295"/>
      <c r="Z50" s="292"/>
      <c r="AA50" s="292"/>
      <c r="AB50" s="293" t="s">
        <v>839</v>
      </c>
      <c r="AC50" s="293" t="s">
        <v>921</v>
      </c>
      <c r="AD50" s="293" t="s">
        <v>839</v>
      </c>
      <c r="AE50" s="293" t="s">
        <v>922</v>
      </c>
      <c r="AF50" s="295"/>
      <c r="AG50" s="293"/>
      <c r="AH50" s="293"/>
      <c r="AI50" s="297"/>
      <c r="AJ50" s="293"/>
      <c r="AK50" s="292"/>
      <c r="AL50" s="292"/>
      <c r="AM50" s="293"/>
      <c r="AN50" s="292"/>
    </row>
    <row r="51" spans="1:40" x14ac:dyDescent="0.25">
      <c r="A51" s="293"/>
      <c r="B51" s="293"/>
      <c r="C51" s="293"/>
      <c r="D51" s="293"/>
      <c r="E51" s="293"/>
      <c r="F51" s="293"/>
      <c r="G51" s="293"/>
      <c r="H51" s="293"/>
      <c r="I51" s="293"/>
      <c r="J51" s="297"/>
      <c r="K51" s="293"/>
      <c r="L51" s="293"/>
      <c r="M51" s="293"/>
      <c r="N51" s="293"/>
      <c r="O51" s="293"/>
      <c r="P51" s="293"/>
      <c r="Q51" s="293"/>
      <c r="R51" s="293"/>
      <c r="S51" s="293"/>
      <c r="T51" s="293"/>
      <c r="U51" s="293"/>
      <c r="V51" s="293"/>
      <c r="W51" s="295"/>
      <c r="X51" s="293"/>
      <c r="Y51" s="295"/>
      <c r="Z51" s="292"/>
      <c r="AA51" s="292"/>
      <c r="AB51" s="292"/>
      <c r="AC51" s="292"/>
      <c r="AD51" s="292"/>
      <c r="AE51" s="292"/>
      <c r="AF51" s="295"/>
      <c r="AG51" s="293"/>
      <c r="AH51" s="293"/>
      <c r="AI51" s="297"/>
      <c r="AJ51" s="293"/>
      <c r="AK51" s="292"/>
      <c r="AL51" s="292"/>
      <c r="AM51" s="293"/>
      <c r="AN51" s="292"/>
    </row>
    <row r="52" spans="1:40" x14ac:dyDescent="0.25">
      <c r="A52" s="293"/>
      <c r="B52" s="293"/>
      <c r="C52" s="293"/>
      <c r="D52" s="293"/>
      <c r="E52" s="293"/>
      <c r="F52" s="293"/>
      <c r="G52" s="293"/>
      <c r="H52" s="293"/>
      <c r="I52" s="293"/>
      <c r="J52" s="297"/>
      <c r="K52" s="293"/>
      <c r="L52" s="293"/>
      <c r="M52" s="293"/>
      <c r="N52" s="293"/>
      <c r="O52" s="293"/>
      <c r="P52" s="293"/>
      <c r="Q52" s="293"/>
      <c r="R52" s="293"/>
      <c r="S52" s="293"/>
      <c r="T52" s="293"/>
      <c r="U52" s="293"/>
      <c r="V52" s="293"/>
      <c r="W52" s="295"/>
      <c r="X52" s="293"/>
      <c r="Y52" s="295"/>
      <c r="Z52" s="292"/>
      <c r="AA52" s="292"/>
      <c r="AB52" s="292"/>
      <c r="AC52" s="292"/>
      <c r="AD52" s="293" t="s">
        <v>828</v>
      </c>
      <c r="AE52" s="296">
        <v>45414</v>
      </c>
      <c r="AF52" s="295"/>
      <c r="AG52" s="293"/>
      <c r="AH52" s="293"/>
      <c r="AI52" s="297"/>
      <c r="AJ52" s="293"/>
      <c r="AK52" s="292"/>
      <c r="AL52" s="292"/>
      <c r="AM52" s="293"/>
      <c r="AN52" s="292"/>
    </row>
    <row r="53" spans="1:40" ht="114.75" x14ac:dyDescent="0.25">
      <c r="A53" s="293"/>
      <c r="B53" s="293"/>
      <c r="C53" s="293"/>
      <c r="D53" s="293"/>
      <c r="E53" s="293"/>
      <c r="F53" s="293"/>
      <c r="G53" s="293"/>
      <c r="H53" s="293"/>
      <c r="I53" s="293"/>
      <c r="J53" s="297"/>
      <c r="K53" s="293"/>
      <c r="L53" s="293"/>
      <c r="M53" s="293"/>
      <c r="N53" s="293"/>
      <c r="O53" s="293"/>
      <c r="P53" s="293"/>
      <c r="Q53" s="293"/>
      <c r="R53" s="293"/>
      <c r="S53" s="293"/>
      <c r="T53" s="293"/>
      <c r="U53" s="293"/>
      <c r="V53" s="293"/>
      <c r="W53" s="295"/>
      <c r="X53" s="293"/>
      <c r="Y53" s="295"/>
      <c r="Z53" s="292"/>
      <c r="AA53" s="292"/>
      <c r="AB53" s="292"/>
      <c r="AC53" s="292"/>
      <c r="AD53" s="293" t="s">
        <v>836</v>
      </c>
      <c r="AE53" s="293" t="s">
        <v>923</v>
      </c>
      <c r="AF53" s="295"/>
      <c r="AG53" s="293"/>
      <c r="AH53" s="293"/>
      <c r="AI53" s="297"/>
      <c r="AJ53" s="293"/>
      <c r="AK53" s="292"/>
      <c r="AL53" s="292"/>
      <c r="AM53" s="293"/>
      <c r="AN53" s="292"/>
    </row>
    <row r="54" spans="1:40" x14ac:dyDescent="0.25">
      <c r="A54" s="293"/>
      <c r="B54" s="293"/>
      <c r="C54" s="293"/>
      <c r="D54" s="293"/>
      <c r="E54" s="293"/>
      <c r="F54" s="293"/>
      <c r="G54" s="293"/>
      <c r="H54" s="293"/>
      <c r="I54" s="293"/>
      <c r="J54" s="297"/>
      <c r="K54" s="293"/>
      <c r="L54" s="293"/>
      <c r="M54" s="293"/>
      <c r="N54" s="293"/>
      <c r="O54" s="293"/>
      <c r="P54" s="293"/>
      <c r="Q54" s="293"/>
      <c r="R54" s="293"/>
      <c r="S54" s="293"/>
      <c r="T54" s="293"/>
      <c r="U54" s="293"/>
      <c r="V54" s="293"/>
      <c r="W54" s="295"/>
      <c r="X54" s="293"/>
      <c r="Y54" s="295"/>
      <c r="Z54" s="292"/>
      <c r="AA54" s="292"/>
      <c r="AB54" s="292"/>
      <c r="AC54" s="292"/>
      <c r="AD54" s="293" t="s">
        <v>839</v>
      </c>
      <c r="AE54" s="293" t="s">
        <v>882</v>
      </c>
      <c r="AF54" s="295"/>
      <c r="AG54" s="293"/>
      <c r="AH54" s="293"/>
      <c r="AI54" s="297"/>
      <c r="AJ54" s="293"/>
      <c r="AK54" s="292"/>
      <c r="AL54" s="292"/>
      <c r="AM54" s="293"/>
      <c r="AN54" s="292"/>
    </row>
    <row r="55" spans="1:40" ht="114.75" x14ac:dyDescent="0.25">
      <c r="A55" s="293" t="s">
        <v>924</v>
      </c>
      <c r="B55" s="293" t="s">
        <v>905</v>
      </c>
      <c r="C55" s="293" t="s">
        <v>925</v>
      </c>
      <c r="D55" s="293" t="s">
        <v>803</v>
      </c>
      <c r="E55" s="293" t="s">
        <v>804</v>
      </c>
      <c r="F55" s="293" t="s">
        <v>907</v>
      </c>
      <c r="G55" s="293" t="s">
        <v>908</v>
      </c>
      <c r="H55" s="293" t="s">
        <v>823</v>
      </c>
      <c r="I55" s="293" t="s">
        <v>888</v>
      </c>
      <c r="J55" s="297" t="s">
        <v>889</v>
      </c>
      <c r="K55" s="293" t="s">
        <v>810</v>
      </c>
      <c r="L55" s="293" t="s">
        <v>909</v>
      </c>
      <c r="M55" s="293" t="s">
        <v>926</v>
      </c>
      <c r="N55" s="293" t="s">
        <v>927</v>
      </c>
      <c r="O55" s="293" t="s">
        <v>814</v>
      </c>
      <c r="P55" s="293" t="s">
        <v>815</v>
      </c>
      <c r="Q55" s="293" t="s">
        <v>816</v>
      </c>
      <c r="R55" s="293" t="s">
        <v>817</v>
      </c>
      <c r="S55" s="293" t="s">
        <v>818</v>
      </c>
      <c r="T55" s="293" t="s">
        <v>819</v>
      </c>
      <c r="U55" s="293" t="s">
        <v>820</v>
      </c>
      <c r="V55" s="293" t="s">
        <v>821</v>
      </c>
      <c r="W55" s="295" t="s">
        <v>822</v>
      </c>
      <c r="X55" s="293" t="s">
        <v>822</v>
      </c>
      <c r="Y55" s="295" t="s">
        <v>822</v>
      </c>
      <c r="Z55" s="292"/>
      <c r="AA55" s="292"/>
      <c r="AB55" s="292"/>
      <c r="AC55" s="292"/>
      <c r="AD55" s="292"/>
      <c r="AE55" s="292"/>
      <c r="AF55" s="295" t="s">
        <v>822</v>
      </c>
      <c r="AG55" s="293" t="s">
        <v>823</v>
      </c>
      <c r="AH55" s="293" t="s">
        <v>888</v>
      </c>
      <c r="AI55" s="297" t="s">
        <v>889</v>
      </c>
      <c r="AJ55" s="293" t="s">
        <v>810</v>
      </c>
      <c r="AK55" s="293" t="s">
        <v>928</v>
      </c>
      <c r="AL55" s="293" t="s">
        <v>913</v>
      </c>
      <c r="AM55" s="293" t="s">
        <v>914</v>
      </c>
      <c r="AN55" s="292"/>
    </row>
    <row r="56" spans="1:40" x14ac:dyDescent="0.25">
      <c r="A56" s="293"/>
      <c r="B56" s="293"/>
      <c r="C56" s="293"/>
      <c r="D56" s="293"/>
      <c r="E56" s="293"/>
      <c r="F56" s="293"/>
      <c r="G56" s="293"/>
      <c r="H56" s="293"/>
      <c r="I56" s="293"/>
      <c r="J56" s="297"/>
      <c r="K56" s="293"/>
      <c r="L56" s="293"/>
      <c r="M56" s="293"/>
      <c r="N56" s="293"/>
      <c r="O56" s="293"/>
      <c r="P56" s="291" t="s">
        <v>827</v>
      </c>
      <c r="Q56" s="291" t="s">
        <v>827</v>
      </c>
      <c r="R56" s="291" t="s">
        <v>827</v>
      </c>
      <c r="S56" s="291" t="s">
        <v>827</v>
      </c>
      <c r="T56" s="291" t="s">
        <v>827</v>
      </c>
      <c r="U56" s="291" t="s">
        <v>827</v>
      </c>
      <c r="V56" s="291" t="s">
        <v>827</v>
      </c>
      <c r="W56" s="295"/>
      <c r="X56" s="293"/>
      <c r="Y56" s="295"/>
      <c r="Z56" s="292"/>
      <c r="AA56" s="292"/>
      <c r="AB56" s="293" t="s">
        <v>828</v>
      </c>
      <c r="AC56" s="296">
        <v>45406</v>
      </c>
      <c r="AD56" s="293" t="s">
        <v>828</v>
      </c>
      <c r="AE56" s="296">
        <v>45410</v>
      </c>
      <c r="AF56" s="295"/>
      <c r="AG56" s="293"/>
      <c r="AH56" s="293"/>
      <c r="AI56" s="297"/>
      <c r="AJ56" s="293"/>
      <c r="AK56" s="292"/>
      <c r="AL56" s="292"/>
      <c r="AM56" s="293"/>
      <c r="AN56" s="292"/>
    </row>
    <row r="57" spans="1:40" ht="114.75" x14ac:dyDescent="0.25">
      <c r="A57" s="293"/>
      <c r="B57" s="293"/>
      <c r="C57" s="293"/>
      <c r="D57" s="293"/>
      <c r="E57" s="293"/>
      <c r="F57" s="293"/>
      <c r="G57" s="293"/>
      <c r="H57" s="293"/>
      <c r="I57" s="293"/>
      <c r="J57" s="297"/>
      <c r="K57" s="293"/>
      <c r="L57" s="293"/>
      <c r="M57" s="293"/>
      <c r="N57" s="293"/>
      <c r="O57" s="293"/>
      <c r="P57" s="293" t="s">
        <v>929</v>
      </c>
      <c r="Q57" s="293" t="s">
        <v>830</v>
      </c>
      <c r="R57" s="293" t="s">
        <v>930</v>
      </c>
      <c r="S57" s="293" t="s">
        <v>832</v>
      </c>
      <c r="T57" s="293" t="s">
        <v>833</v>
      </c>
      <c r="U57" s="293" t="s">
        <v>931</v>
      </c>
      <c r="V57" s="293" t="s">
        <v>918</v>
      </c>
      <c r="W57" s="295"/>
      <c r="X57" s="293"/>
      <c r="Y57" s="295"/>
      <c r="Z57" s="292"/>
      <c r="AA57" s="292"/>
      <c r="AB57" s="293" t="s">
        <v>836</v>
      </c>
      <c r="AC57" s="293" t="s">
        <v>932</v>
      </c>
      <c r="AD57" s="293" t="s">
        <v>836</v>
      </c>
      <c r="AE57" s="293" t="s">
        <v>933</v>
      </c>
      <c r="AF57" s="295"/>
      <c r="AG57" s="293"/>
      <c r="AH57" s="293"/>
      <c r="AI57" s="297"/>
      <c r="AJ57" s="293"/>
      <c r="AK57" s="292"/>
      <c r="AL57" s="292"/>
      <c r="AM57" s="293"/>
      <c r="AN57" s="292"/>
    </row>
    <row r="58" spans="1:40" x14ac:dyDescent="0.25">
      <c r="A58" s="293"/>
      <c r="B58" s="293"/>
      <c r="C58" s="293"/>
      <c r="D58" s="293"/>
      <c r="E58" s="293"/>
      <c r="F58" s="293"/>
      <c r="G58" s="293"/>
      <c r="H58" s="293"/>
      <c r="I58" s="293"/>
      <c r="J58" s="297"/>
      <c r="K58" s="293"/>
      <c r="L58" s="293"/>
      <c r="M58" s="293"/>
      <c r="N58" s="293"/>
      <c r="O58" s="293"/>
      <c r="P58" s="293"/>
      <c r="Q58" s="293"/>
      <c r="R58" s="293"/>
      <c r="S58" s="293"/>
      <c r="T58" s="293"/>
      <c r="U58" s="293"/>
      <c r="V58" s="293"/>
      <c r="W58" s="295"/>
      <c r="X58" s="293"/>
      <c r="Y58" s="295"/>
      <c r="Z58" s="292"/>
      <c r="AA58" s="292"/>
      <c r="AB58" s="293" t="s">
        <v>839</v>
      </c>
      <c r="AC58" s="293" t="s">
        <v>921</v>
      </c>
      <c r="AD58" s="293" t="s">
        <v>839</v>
      </c>
      <c r="AE58" s="293" t="s">
        <v>922</v>
      </c>
      <c r="AF58" s="295"/>
      <c r="AG58" s="293"/>
      <c r="AH58" s="293"/>
      <c r="AI58" s="297"/>
      <c r="AJ58" s="293"/>
      <c r="AK58" s="292"/>
      <c r="AL58" s="292"/>
      <c r="AM58" s="293"/>
      <c r="AN58" s="292"/>
    </row>
    <row r="59" spans="1:40" x14ac:dyDescent="0.25">
      <c r="A59" s="293"/>
      <c r="B59" s="293"/>
      <c r="C59" s="293"/>
      <c r="D59" s="293"/>
      <c r="E59" s="293"/>
      <c r="F59" s="293"/>
      <c r="G59" s="293"/>
      <c r="H59" s="293"/>
      <c r="I59" s="293"/>
      <c r="J59" s="297"/>
      <c r="K59" s="293"/>
      <c r="L59" s="293"/>
      <c r="M59" s="293"/>
      <c r="N59" s="293"/>
      <c r="O59" s="293"/>
      <c r="P59" s="293"/>
      <c r="Q59" s="293"/>
      <c r="R59" s="293"/>
      <c r="S59" s="293"/>
      <c r="T59" s="293"/>
      <c r="U59" s="293"/>
      <c r="V59" s="293"/>
      <c r="W59" s="295"/>
      <c r="X59" s="293"/>
      <c r="Y59" s="295"/>
      <c r="Z59" s="292"/>
      <c r="AA59" s="292"/>
      <c r="AB59" s="292"/>
      <c r="AC59" s="292"/>
      <c r="AD59" s="292"/>
      <c r="AE59" s="292"/>
      <c r="AF59" s="295"/>
      <c r="AG59" s="293"/>
      <c r="AH59" s="293"/>
      <c r="AI59" s="297"/>
      <c r="AJ59" s="293"/>
      <c r="AK59" s="292"/>
      <c r="AL59" s="292"/>
      <c r="AM59" s="293"/>
      <c r="AN59" s="292"/>
    </row>
    <row r="60" spans="1:40" x14ac:dyDescent="0.25">
      <c r="A60" s="293"/>
      <c r="B60" s="293"/>
      <c r="C60" s="293"/>
      <c r="D60" s="293"/>
      <c r="E60" s="293"/>
      <c r="F60" s="293"/>
      <c r="G60" s="293"/>
      <c r="H60" s="293"/>
      <c r="I60" s="293"/>
      <c r="J60" s="297"/>
      <c r="K60" s="293"/>
      <c r="L60" s="293"/>
      <c r="M60" s="293"/>
      <c r="N60" s="293"/>
      <c r="O60" s="293"/>
      <c r="P60" s="293"/>
      <c r="Q60" s="293"/>
      <c r="R60" s="293"/>
      <c r="S60" s="293"/>
      <c r="T60" s="293"/>
      <c r="U60" s="293"/>
      <c r="V60" s="293"/>
      <c r="W60" s="295"/>
      <c r="X60" s="293"/>
      <c r="Y60" s="295"/>
      <c r="Z60" s="292"/>
      <c r="AA60" s="292"/>
      <c r="AB60" s="292"/>
      <c r="AC60" s="292"/>
      <c r="AD60" s="293" t="s">
        <v>828</v>
      </c>
      <c r="AE60" s="296">
        <v>45414</v>
      </c>
      <c r="AF60" s="295"/>
      <c r="AG60" s="293"/>
      <c r="AH60" s="293"/>
      <c r="AI60" s="297"/>
      <c r="AJ60" s="293"/>
      <c r="AK60" s="292"/>
      <c r="AL60" s="292"/>
      <c r="AM60" s="293"/>
      <c r="AN60" s="292"/>
    </row>
    <row r="61" spans="1:40" ht="114.75" x14ac:dyDescent="0.25">
      <c r="A61" s="293"/>
      <c r="B61" s="293"/>
      <c r="C61" s="293"/>
      <c r="D61" s="293"/>
      <c r="E61" s="293"/>
      <c r="F61" s="293"/>
      <c r="G61" s="293"/>
      <c r="H61" s="293"/>
      <c r="I61" s="293"/>
      <c r="J61" s="297"/>
      <c r="K61" s="293"/>
      <c r="L61" s="293"/>
      <c r="M61" s="293"/>
      <c r="N61" s="293"/>
      <c r="O61" s="293"/>
      <c r="P61" s="293"/>
      <c r="Q61" s="293"/>
      <c r="R61" s="293"/>
      <c r="S61" s="293"/>
      <c r="T61" s="293"/>
      <c r="U61" s="293"/>
      <c r="V61" s="293"/>
      <c r="W61" s="295"/>
      <c r="X61" s="293"/>
      <c r="Y61" s="295"/>
      <c r="Z61" s="292"/>
      <c r="AA61" s="292"/>
      <c r="AB61" s="292"/>
      <c r="AC61" s="292"/>
      <c r="AD61" s="293" t="s">
        <v>836</v>
      </c>
      <c r="AE61" s="293" t="s">
        <v>923</v>
      </c>
      <c r="AF61" s="295"/>
      <c r="AG61" s="293"/>
      <c r="AH61" s="293"/>
      <c r="AI61" s="297"/>
      <c r="AJ61" s="293"/>
      <c r="AK61" s="292"/>
      <c r="AL61" s="292"/>
      <c r="AM61" s="293"/>
      <c r="AN61" s="292"/>
    </row>
    <row r="62" spans="1:40" x14ac:dyDescent="0.25">
      <c r="A62" s="293"/>
      <c r="B62" s="293"/>
      <c r="C62" s="293"/>
      <c r="D62" s="293"/>
      <c r="E62" s="293"/>
      <c r="F62" s="293"/>
      <c r="G62" s="293"/>
      <c r="H62" s="293"/>
      <c r="I62" s="293"/>
      <c r="J62" s="297"/>
      <c r="K62" s="293"/>
      <c r="L62" s="293"/>
      <c r="M62" s="293"/>
      <c r="N62" s="293"/>
      <c r="O62" s="293"/>
      <c r="P62" s="293"/>
      <c r="Q62" s="293"/>
      <c r="R62" s="293"/>
      <c r="S62" s="293"/>
      <c r="T62" s="293"/>
      <c r="U62" s="293"/>
      <c r="V62" s="293"/>
      <c r="W62" s="295"/>
      <c r="X62" s="293"/>
      <c r="Y62" s="295"/>
      <c r="Z62" s="292"/>
      <c r="AA62" s="292"/>
      <c r="AB62" s="292"/>
      <c r="AC62" s="292"/>
      <c r="AD62" s="293" t="s">
        <v>839</v>
      </c>
      <c r="AE62" s="293" t="s">
        <v>882</v>
      </c>
      <c r="AF62" s="295"/>
      <c r="AG62" s="293"/>
      <c r="AH62" s="293"/>
      <c r="AI62" s="297"/>
      <c r="AJ62" s="293"/>
      <c r="AK62" s="292"/>
      <c r="AL62" s="292"/>
      <c r="AM62" s="293"/>
      <c r="AN62" s="292"/>
    </row>
    <row r="63" spans="1:40" ht="114.75" x14ac:dyDescent="0.25">
      <c r="A63" s="293" t="s">
        <v>934</v>
      </c>
      <c r="B63" s="293" t="s">
        <v>905</v>
      </c>
      <c r="C63" s="293" t="s">
        <v>935</v>
      </c>
      <c r="D63" s="293" t="s">
        <v>803</v>
      </c>
      <c r="E63" s="293" t="s">
        <v>804</v>
      </c>
      <c r="F63" s="293" t="s">
        <v>907</v>
      </c>
      <c r="G63" s="293" t="s">
        <v>908</v>
      </c>
      <c r="H63" s="293" t="s">
        <v>823</v>
      </c>
      <c r="I63" s="293" t="s">
        <v>888</v>
      </c>
      <c r="J63" s="297" t="s">
        <v>889</v>
      </c>
      <c r="K63" s="293" t="s">
        <v>810</v>
      </c>
      <c r="L63" s="293" t="s">
        <v>909</v>
      </c>
      <c r="M63" s="293" t="s">
        <v>936</v>
      </c>
      <c r="N63" s="293" t="s">
        <v>937</v>
      </c>
      <c r="O63" s="293" t="s">
        <v>814</v>
      </c>
      <c r="P63" s="293" t="s">
        <v>815</v>
      </c>
      <c r="Q63" s="293" t="s">
        <v>816</v>
      </c>
      <c r="R63" s="293" t="s">
        <v>817</v>
      </c>
      <c r="S63" s="293" t="s">
        <v>818</v>
      </c>
      <c r="T63" s="293" t="s">
        <v>819</v>
      </c>
      <c r="U63" s="293" t="s">
        <v>820</v>
      </c>
      <c r="V63" s="293" t="s">
        <v>821</v>
      </c>
      <c r="W63" s="295" t="s">
        <v>822</v>
      </c>
      <c r="X63" s="293" t="s">
        <v>822</v>
      </c>
      <c r="Y63" s="295" t="s">
        <v>822</v>
      </c>
      <c r="Z63" s="292"/>
      <c r="AA63" s="292"/>
      <c r="AB63" s="292"/>
      <c r="AC63" s="292"/>
      <c r="AD63" s="292"/>
      <c r="AE63" s="292"/>
      <c r="AF63" s="295" t="s">
        <v>822</v>
      </c>
      <c r="AG63" s="293" t="s">
        <v>823</v>
      </c>
      <c r="AH63" s="293" t="s">
        <v>888</v>
      </c>
      <c r="AI63" s="297" t="s">
        <v>889</v>
      </c>
      <c r="AJ63" s="293" t="s">
        <v>810</v>
      </c>
      <c r="AK63" s="293" t="s">
        <v>938</v>
      </c>
      <c r="AL63" s="293" t="s">
        <v>913</v>
      </c>
      <c r="AM63" s="293" t="s">
        <v>914</v>
      </c>
      <c r="AN63" s="292"/>
    </row>
    <row r="64" spans="1:40" x14ac:dyDescent="0.25">
      <c r="A64" s="293"/>
      <c r="B64" s="293"/>
      <c r="C64" s="293"/>
      <c r="D64" s="293"/>
      <c r="E64" s="293"/>
      <c r="F64" s="293"/>
      <c r="G64" s="293"/>
      <c r="H64" s="293"/>
      <c r="I64" s="293"/>
      <c r="J64" s="297"/>
      <c r="K64" s="293"/>
      <c r="L64" s="293"/>
      <c r="M64" s="293"/>
      <c r="N64" s="293"/>
      <c r="O64" s="293"/>
      <c r="P64" s="291" t="s">
        <v>827</v>
      </c>
      <c r="Q64" s="291" t="s">
        <v>827</v>
      </c>
      <c r="R64" s="291" t="s">
        <v>827</v>
      </c>
      <c r="S64" s="291" t="s">
        <v>827</v>
      </c>
      <c r="T64" s="291" t="s">
        <v>827</v>
      </c>
      <c r="U64" s="291" t="s">
        <v>827</v>
      </c>
      <c r="V64" s="291" t="s">
        <v>827</v>
      </c>
      <c r="W64" s="295"/>
      <c r="X64" s="293"/>
      <c r="Y64" s="295"/>
      <c r="Z64" s="292"/>
      <c r="AA64" s="292"/>
      <c r="AB64" s="293" t="s">
        <v>828</v>
      </c>
      <c r="AC64" s="296">
        <v>45406</v>
      </c>
      <c r="AD64" s="293" t="s">
        <v>828</v>
      </c>
      <c r="AE64" s="296">
        <v>45410</v>
      </c>
      <c r="AF64" s="295"/>
      <c r="AG64" s="293"/>
      <c r="AH64" s="293"/>
      <c r="AI64" s="297"/>
      <c r="AJ64" s="293"/>
      <c r="AK64" s="292"/>
      <c r="AL64" s="292"/>
      <c r="AM64" s="293"/>
      <c r="AN64" s="292"/>
    </row>
    <row r="65" spans="1:40" ht="165.75" x14ac:dyDescent="0.25">
      <c r="A65" s="293"/>
      <c r="B65" s="293"/>
      <c r="C65" s="293"/>
      <c r="D65" s="293"/>
      <c r="E65" s="293"/>
      <c r="F65" s="293"/>
      <c r="G65" s="293"/>
      <c r="H65" s="293"/>
      <c r="I65" s="293"/>
      <c r="J65" s="297"/>
      <c r="K65" s="293"/>
      <c r="L65" s="293"/>
      <c r="M65" s="293"/>
      <c r="N65" s="293"/>
      <c r="O65" s="293"/>
      <c r="P65" s="293" t="s">
        <v>939</v>
      </c>
      <c r="Q65" s="293" t="s">
        <v>830</v>
      </c>
      <c r="R65" s="293" t="s">
        <v>930</v>
      </c>
      <c r="S65" s="293" t="s">
        <v>832</v>
      </c>
      <c r="T65" s="293" t="s">
        <v>833</v>
      </c>
      <c r="U65" s="293" t="s">
        <v>940</v>
      </c>
      <c r="V65" s="293" t="s">
        <v>918</v>
      </c>
      <c r="W65" s="295"/>
      <c r="X65" s="293"/>
      <c r="Y65" s="295"/>
      <c r="Z65" s="292"/>
      <c r="AA65" s="292"/>
      <c r="AB65" s="293" t="s">
        <v>836</v>
      </c>
      <c r="AC65" s="293" t="s">
        <v>941</v>
      </c>
      <c r="AD65" s="293" t="s">
        <v>836</v>
      </c>
      <c r="AE65" s="293" t="s">
        <v>942</v>
      </c>
      <c r="AF65" s="295"/>
      <c r="AG65" s="293"/>
      <c r="AH65" s="293"/>
      <c r="AI65" s="297"/>
      <c r="AJ65" s="293"/>
      <c r="AK65" s="292"/>
      <c r="AL65" s="292"/>
      <c r="AM65" s="293"/>
      <c r="AN65" s="292"/>
    </row>
    <row r="66" spans="1:40" x14ac:dyDescent="0.25">
      <c r="A66" s="293"/>
      <c r="B66" s="293"/>
      <c r="C66" s="293"/>
      <c r="D66" s="293"/>
      <c r="E66" s="293"/>
      <c r="F66" s="293"/>
      <c r="G66" s="293"/>
      <c r="H66" s="293"/>
      <c r="I66" s="293"/>
      <c r="J66" s="297"/>
      <c r="K66" s="293"/>
      <c r="L66" s="293"/>
      <c r="M66" s="293"/>
      <c r="N66" s="293"/>
      <c r="O66" s="293"/>
      <c r="P66" s="293"/>
      <c r="Q66" s="293"/>
      <c r="R66" s="293"/>
      <c r="S66" s="293"/>
      <c r="T66" s="293"/>
      <c r="U66" s="293"/>
      <c r="V66" s="293"/>
      <c r="W66" s="295"/>
      <c r="X66" s="293"/>
      <c r="Y66" s="295"/>
      <c r="Z66" s="292"/>
      <c r="AA66" s="292"/>
      <c r="AB66" s="293" t="s">
        <v>839</v>
      </c>
      <c r="AC66" s="293" t="s">
        <v>921</v>
      </c>
      <c r="AD66" s="293" t="s">
        <v>839</v>
      </c>
      <c r="AE66" s="293" t="s">
        <v>922</v>
      </c>
      <c r="AF66" s="295"/>
      <c r="AG66" s="293"/>
      <c r="AH66" s="293"/>
      <c r="AI66" s="297"/>
      <c r="AJ66" s="293"/>
      <c r="AK66" s="292"/>
      <c r="AL66" s="292"/>
      <c r="AM66" s="293"/>
      <c r="AN66" s="292"/>
    </row>
    <row r="67" spans="1:40" x14ac:dyDescent="0.25">
      <c r="A67" s="293"/>
      <c r="B67" s="293"/>
      <c r="C67" s="293"/>
      <c r="D67" s="293"/>
      <c r="E67" s="293"/>
      <c r="F67" s="293"/>
      <c r="G67" s="293"/>
      <c r="H67" s="293"/>
      <c r="I67" s="293"/>
      <c r="J67" s="297"/>
      <c r="K67" s="293"/>
      <c r="L67" s="293"/>
      <c r="M67" s="293"/>
      <c r="N67" s="293"/>
      <c r="O67" s="293"/>
      <c r="P67" s="293"/>
      <c r="Q67" s="293"/>
      <c r="R67" s="293"/>
      <c r="S67" s="293"/>
      <c r="T67" s="293"/>
      <c r="U67" s="293"/>
      <c r="V67" s="293"/>
      <c r="W67" s="295"/>
      <c r="X67" s="293"/>
      <c r="Y67" s="295"/>
      <c r="Z67" s="292"/>
      <c r="AA67" s="292"/>
      <c r="AB67" s="292"/>
      <c r="AC67" s="292"/>
      <c r="AD67" s="292"/>
      <c r="AE67" s="292"/>
      <c r="AF67" s="295"/>
      <c r="AG67" s="293"/>
      <c r="AH67" s="293"/>
      <c r="AI67" s="297"/>
      <c r="AJ67" s="293"/>
      <c r="AK67" s="292"/>
      <c r="AL67" s="292"/>
      <c r="AM67" s="293"/>
      <c r="AN67" s="292"/>
    </row>
    <row r="68" spans="1:40" x14ac:dyDescent="0.25">
      <c r="A68" s="293"/>
      <c r="B68" s="293"/>
      <c r="C68" s="293"/>
      <c r="D68" s="293"/>
      <c r="E68" s="293"/>
      <c r="F68" s="293"/>
      <c r="G68" s="293"/>
      <c r="H68" s="293"/>
      <c r="I68" s="293"/>
      <c r="J68" s="297"/>
      <c r="K68" s="293"/>
      <c r="L68" s="293"/>
      <c r="M68" s="293"/>
      <c r="N68" s="293"/>
      <c r="O68" s="293"/>
      <c r="P68" s="293"/>
      <c r="Q68" s="293"/>
      <c r="R68" s="293"/>
      <c r="S68" s="293"/>
      <c r="T68" s="293"/>
      <c r="U68" s="293"/>
      <c r="V68" s="293"/>
      <c r="W68" s="295"/>
      <c r="X68" s="293"/>
      <c r="Y68" s="295"/>
      <c r="Z68" s="292"/>
      <c r="AA68" s="292"/>
      <c r="AB68" s="292"/>
      <c r="AC68" s="292"/>
      <c r="AD68" s="293" t="s">
        <v>828</v>
      </c>
      <c r="AE68" s="296">
        <v>45414</v>
      </c>
      <c r="AF68" s="295"/>
      <c r="AG68" s="293"/>
      <c r="AH68" s="293"/>
      <c r="AI68" s="297"/>
      <c r="AJ68" s="293"/>
      <c r="AK68" s="292"/>
      <c r="AL68" s="292"/>
      <c r="AM68" s="293"/>
      <c r="AN68" s="292"/>
    </row>
    <row r="69" spans="1:40" ht="114.75" x14ac:dyDescent="0.25">
      <c r="A69" s="293"/>
      <c r="B69" s="293"/>
      <c r="C69" s="293"/>
      <c r="D69" s="293"/>
      <c r="E69" s="293"/>
      <c r="F69" s="293"/>
      <c r="G69" s="293"/>
      <c r="H69" s="293"/>
      <c r="I69" s="293"/>
      <c r="J69" s="297"/>
      <c r="K69" s="293"/>
      <c r="L69" s="293"/>
      <c r="M69" s="293"/>
      <c r="N69" s="293"/>
      <c r="O69" s="293"/>
      <c r="P69" s="293"/>
      <c r="Q69" s="293"/>
      <c r="R69" s="293"/>
      <c r="S69" s="293"/>
      <c r="T69" s="293"/>
      <c r="U69" s="293"/>
      <c r="V69" s="293"/>
      <c r="W69" s="295"/>
      <c r="X69" s="293"/>
      <c r="Y69" s="295"/>
      <c r="Z69" s="292"/>
      <c r="AA69" s="292"/>
      <c r="AB69" s="292"/>
      <c r="AC69" s="292"/>
      <c r="AD69" s="293" t="s">
        <v>836</v>
      </c>
      <c r="AE69" s="293" t="s">
        <v>923</v>
      </c>
      <c r="AF69" s="295"/>
      <c r="AG69" s="293"/>
      <c r="AH69" s="293"/>
      <c r="AI69" s="297"/>
      <c r="AJ69" s="293"/>
      <c r="AK69" s="292"/>
      <c r="AL69" s="292"/>
      <c r="AM69" s="293"/>
      <c r="AN69" s="292"/>
    </row>
    <row r="70" spans="1:40" x14ac:dyDescent="0.25">
      <c r="A70" s="293"/>
      <c r="B70" s="293"/>
      <c r="C70" s="293"/>
      <c r="D70" s="293"/>
      <c r="E70" s="293"/>
      <c r="F70" s="293"/>
      <c r="G70" s="293"/>
      <c r="H70" s="293"/>
      <c r="I70" s="293"/>
      <c r="J70" s="297"/>
      <c r="K70" s="293"/>
      <c r="L70" s="293"/>
      <c r="M70" s="293"/>
      <c r="N70" s="293"/>
      <c r="O70" s="293"/>
      <c r="P70" s="293"/>
      <c r="Q70" s="293"/>
      <c r="R70" s="293"/>
      <c r="S70" s="293"/>
      <c r="T70" s="293"/>
      <c r="U70" s="293"/>
      <c r="V70" s="293"/>
      <c r="W70" s="295"/>
      <c r="X70" s="293"/>
      <c r="Y70" s="295"/>
      <c r="Z70" s="292"/>
      <c r="AA70" s="292"/>
      <c r="AB70" s="292"/>
      <c r="AC70" s="292"/>
      <c r="AD70" s="293" t="s">
        <v>839</v>
      </c>
      <c r="AE70" s="293" t="s">
        <v>882</v>
      </c>
      <c r="AF70" s="295"/>
      <c r="AG70" s="293"/>
      <c r="AH70" s="293"/>
      <c r="AI70" s="297"/>
      <c r="AJ70" s="293"/>
      <c r="AK70" s="292"/>
      <c r="AL70" s="292"/>
      <c r="AM70" s="293"/>
      <c r="AN70" s="292"/>
    </row>
    <row r="71" spans="1:40" ht="114.75" x14ac:dyDescent="0.25">
      <c r="A71" s="293" t="s">
        <v>943</v>
      </c>
      <c r="B71" s="293" t="s">
        <v>905</v>
      </c>
      <c r="C71" s="293" t="s">
        <v>944</v>
      </c>
      <c r="D71" s="293" t="s">
        <v>803</v>
      </c>
      <c r="E71" s="293" t="s">
        <v>804</v>
      </c>
      <c r="F71" s="293" t="s">
        <v>907</v>
      </c>
      <c r="G71" s="293" t="s">
        <v>908</v>
      </c>
      <c r="H71" s="293" t="s">
        <v>823</v>
      </c>
      <c r="I71" s="293" t="s">
        <v>888</v>
      </c>
      <c r="J71" s="297" t="s">
        <v>889</v>
      </c>
      <c r="K71" s="293" t="s">
        <v>810</v>
      </c>
      <c r="L71" s="293" t="s">
        <v>909</v>
      </c>
      <c r="M71" s="293" t="s">
        <v>945</v>
      </c>
      <c r="N71" s="293" t="s">
        <v>946</v>
      </c>
      <c r="O71" s="293" t="s">
        <v>814</v>
      </c>
      <c r="P71" s="293" t="s">
        <v>815</v>
      </c>
      <c r="Q71" s="293" t="s">
        <v>816</v>
      </c>
      <c r="R71" s="293" t="s">
        <v>817</v>
      </c>
      <c r="S71" s="293" t="s">
        <v>818</v>
      </c>
      <c r="T71" s="293" t="s">
        <v>819</v>
      </c>
      <c r="U71" s="293" t="s">
        <v>820</v>
      </c>
      <c r="V71" s="293" t="s">
        <v>821</v>
      </c>
      <c r="W71" s="295" t="s">
        <v>822</v>
      </c>
      <c r="X71" s="293" t="s">
        <v>822</v>
      </c>
      <c r="Y71" s="295" t="s">
        <v>822</v>
      </c>
      <c r="Z71" s="292"/>
      <c r="AA71" s="292"/>
      <c r="AB71" s="292"/>
      <c r="AC71" s="292"/>
      <c r="AD71" s="292"/>
      <c r="AE71" s="292"/>
      <c r="AF71" s="295" t="s">
        <v>822</v>
      </c>
      <c r="AG71" s="293" t="s">
        <v>823</v>
      </c>
      <c r="AH71" s="293" t="s">
        <v>888</v>
      </c>
      <c r="AI71" s="297" t="s">
        <v>889</v>
      </c>
      <c r="AJ71" s="293" t="s">
        <v>810</v>
      </c>
      <c r="AK71" s="293" t="s">
        <v>947</v>
      </c>
      <c r="AL71" s="293" t="s">
        <v>913</v>
      </c>
      <c r="AM71" s="293" t="s">
        <v>914</v>
      </c>
      <c r="AN71" s="292"/>
    </row>
    <row r="72" spans="1:40" x14ac:dyDescent="0.25">
      <c r="A72" s="293"/>
      <c r="B72" s="293"/>
      <c r="C72" s="293"/>
      <c r="D72" s="293"/>
      <c r="E72" s="293"/>
      <c r="F72" s="293"/>
      <c r="G72" s="293"/>
      <c r="H72" s="293"/>
      <c r="I72" s="293"/>
      <c r="J72" s="297"/>
      <c r="K72" s="293"/>
      <c r="L72" s="293"/>
      <c r="M72" s="293"/>
      <c r="N72" s="293"/>
      <c r="O72" s="293"/>
      <c r="P72" s="291" t="s">
        <v>827</v>
      </c>
      <c r="Q72" s="291" t="s">
        <v>827</v>
      </c>
      <c r="R72" s="291" t="s">
        <v>827</v>
      </c>
      <c r="S72" s="291" t="s">
        <v>827</v>
      </c>
      <c r="T72" s="291" t="s">
        <v>827</v>
      </c>
      <c r="U72" s="291" t="s">
        <v>827</v>
      </c>
      <c r="V72" s="291" t="s">
        <v>827</v>
      </c>
      <c r="W72" s="295"/>
      <c r="X72" s="293"/>
      <c r="Y72" s="295"/>
      <c r="Z72" s="292"/>
      <c r="AA72" s="292"/>
      <c r="AB72" s="293" t="s">
        <v>828</v>
      </c>
      <c r="AC72" s="296">
        <v>45406</v>
      </c>
      <c r="AD72" s="293" t="s">
        <v>828</v>
      </c>
      <c r="AE72" s="296">
        <v>45410</v>
      </c>
      <c r="AF72" s="295"/>
      <c r="AG72" s="293"/>
      <c r="AH72" s="293"/>
      <c r="AI72" s="297"/>
      <c r="AJ72" s="293"/>
      <c r="AK72" s="292"/>
      <c r="AL72" s="292"/>
      <c r="AM72" s="293"/>
      <c r="AN72" s="292"/>
    </row>
    <row r="73" spans="1:40" ht="140.25" x14ac:dyDescent="0.25">
      <c r="A73" s="293"/>
      <c r="B73" s="293"/>
      <c r="C73" s="293"/>
      <c r="D73" s="293"/>
      <c r="E73" s="293"/>
      <c r="F73" s="293"/>
      <c r="G73" s="293"/>
      <c r="H73" s="293"/>
      <c r="I73" s="293"/>
      <c r="J73" s="297"/>
      <c r="K73" s="293"/>
      <c r="L73" s="293"/>
      <c r="M73" s="293"/>
      <c r="N73" s="293"/>
      <c r="O73" s="293"/>
      <c r="P73" s="293" t="s">
        <v>939</v>
      </c>
      <c r="Q73" s="293" t="s">
        <v>830</v>
      </c>
      <c r="R73" s="293" t="s">
        <v>930</v>
      </c>
      <c r="S73" s="293" t="s">
        <v>832</v>
      </c>
      <c r="T73" s="293" t="s">
        <v>833</v>
      </c>
      <c r="U73" s="293" t="s">
        <v>948</v>
      </c>
      <c r="V73" s="293" t="s">
        <v>918</v>
      </c>
      <c r="W73" s="295"/>
      <c r="X73" s="293"/>
      <c r="Y73" s="295"/>
      <c r="Z73" s="292"/>
      <c r="AA73" s="292"/>
      <c r="AB73" s="293" t="s">
        <v>836</v>
      </c>
      <c r="AC73" s="293" t="s">
        <v>949</v>
      </c>
      <c r="AD73" s="293" t="s">
        <v>836</v>
      </c>
      <c r="AE73" s="293" t="s">
        <v>950</v>
      </c>
      <c r="AF73" s="295"/>
      <c r="AG73" s="293"/>
      <c r="AH73" s="293"/>
      <c r="AI73" s="297"/>
      <c r="AJ73" s="293"/>
      <c r="AK73" s="292"/>
      <c r="AL73" s="292"/>
      <c r="AM73" s="293"/>
      <c r="AN73" s="292"/>
    </row>
    <row r="74" spans="1:40" x14ac:dyDescent="0.25">
      <c r="A74" s="293"/>
      <c r="B74" s="293"/>
      <c r="C74" s="293"/>
      <c r="D74" s="293"/>
      <c r="E74" s="293"/>
      <c r="F74" s="293"/>
      <c r="G74" s="293"/>
      <c r="H74" s="293"/>
      <c r="I74" s="293"/>
      <c r="J74" s="297"/>
      <c r="K74" s="293"/>
      <c r="L74" s="293"/>
      <c r="M74" s="293"/>
      <c r="N74" s="293"/>
      <c r="O74" s="293"/>
      <c r="P74" s="293"/>
      <c r="Q74" s="293"/>
      <c r="R74" s="293"/>
      <c r="S74" s="293"/>
      <c r="T74" s="293"/>
      <c r="U74" s="293"/>
      <c r="V74" s="293"/>
      <c r="W74" s="295"/>
      <c r="X74" s="293"/>
      <c r="Y74" s="295"/>
      <c r="Z74" s="292"/>
      <c r="AA74" s="292"/>
      <c r="AB74" s="293" t="s">
        <v>839</v>
      </c>
      <c r="AC74" s="293" t="s">
        <v>921</v>
      </c>
      <c r="AD74" s="293" t="s">
        <v>839</v>
      </c>
      <c r="AE74" s="293" t="s">
        <v>922</v>
      </c>
      <c r="AF74" s="295"/>
      <c r="AG74" s="293"/>
      <c r="AH74" s="293"/>
      <c r="AI74" s="297"/>
      <c r="AJ74" s="293"/>
      <c r="AK74" s="292"/>
      <c r="AL74" s="292"/>
      <c r="AM74" s="293"/>
      <c r="AN74" s="292"/>
    </row>
    <row r="75" spans="1:40" x14ac:dyDescent="0.25">
      <c r="A75" s="293"/>
      <c r="B75" s="293"/>
      <c r="C75" s="293"/>
      <c r="D75" s="293"/>
      <c r="E75" s="293"/>
      <c r="F75" s="293"/>
      <c r="G75" s="293"/>
      <c r="H75" s="293"/>
      <c r="I75" s="293"/>
      <c r="J75" s="297"/>
      <c r="K75" s="293"/>
      <c r="L75" s="293"/>
      <c r="M75" s="293"/>
      <c r="N75" s="293"/>
      <c r="O75" s="293"/>
      <c r="P75" s="293"/>
      <c r="Q75" s="293"/>
      <c r="R75" s="293"/>
      <c r="S75" s="293"/>
      <c r="T75" s="293"/>
      <c r="U75" s="293"/>
      <c r="V75" s="293"/>
      <c r="W75" s="295"/>
      <c r="X75" s="293"/>
      <c r="Y75" s="295"/>
      <c r="Z75" s="292"/>
      <c r="AA75" s="292"/>
      <c r="AB75" s="292"/>
      <c r="AC75" s="292"/>
      <c r="AD75" s="292"/>
      <c r="AE75" s="292"/>
      <c r="AF75" s="295"/>
      <c r="AG75" s="293"/>
      <c r="AH75" s="293"/>
      <c r="AI75" s="297"/>
      <c r="AJ75" s="293"/>
      <c r="AK75" s="292"/>
      <c r="AL75" s="292"/>
      <c r="AM75" s="293"/>
      <c r="AN75" s="292"/>
    </row>
    <row r="76" spans="1:40" x14ac:dyDescent="0.25">
      <c r="A76" s="293"/>
      <c r="B76" s="293"/>
      <c r="C76" s="293"/>
      <c r="D76" s="293"/>
      <c r="E76" s="293"/>
      <c r="F76" s="293"/>
      <c r="G76" s="293"/>
      <c r="H76" s="293"/>
      <c r="I76" s="293"/>
      <c r="J76" s="297"/>
      <c r="K76" s="293"/>
      <c r="L76" s="293"/>
      <c r="M76" s="293"/>
      <c r="N76" s="293"/>
      <c r="O76" s="293"/>
      <c r="P76" s="293"/>
      <c r="Q76" s="293"/>
      <c r="R76" s="293"/>
      <c r="S76" s="293"/>
      <c r="T76" s="293"/>
      <c r="U76" s="293"/>
      <c r="V76" s="293"/>
      <c r="W76" s="295"/>
      <c r="X76" s="293"/>
      <c r="Y76" s="295"/>
      <c r="Z76" s="292"/>
      <c r="AA76" s="292"/>
      <c r="AB76" s="292"/>
      <c r="AC76" s="292"/>
      <c r="AD76" s="293" t="s">
        <v>828</v>
      </c>
      <c r="AE76" s="296">
        <v>45414</v>
      </c>
      <c r="AF76" s="295"/>
      <c r="AG76" s="293"/>
      <c r="AH76" s="293"/>
      <c r="AI76" s="297"/>
      <c r="AJ76" s="293"/>
      <c r="AK76" s="292"/>
      <c r="AL76" s="292"/>
      <c r="AM76" s="293"/>
      <c r="AN76" s="292"/>
    </row>
    <row r="77" spans="1:40" ht="114.75" x14ac:dyDescent="0.25">
      <c r="A77" s="293"/>
      <c r="B77" s="293"/>
      <c r="C77" s="293"/>
      <c r="D77" s="293"/>
      <c r="E77" s="293"/>
      <c r="F77" s="293"/>
      <c r="G77" s="293"/>
      <c r="H77" s="293"/>
      <c r="I77" s="293"/>
      <c r="J77" s="297"/>
      <c r="K77" s="293"/>
      <c r="L77" s="293"/>
      <c r="M77" s="293"/>
      <c r="N77" s="293"/>
      <c r="O77" s="293"/>
      <c r="P77" s="293"/>
      <c r="Q77" s="293"/>
      <c r="R77" s="293"/>
      <c r="S77" s="293"/>
      <c r="T77" s="293"/>
      <c r="U77" s="293"/>
      <c r="V77" s="293"/>
      <c r="W77" s="295"/>
      <c r="X77" s="293"/>
      <c r="Y77" s="295"/>
      <c r="Z77" s="292"/>
      <c r="AA77" s="292"/>
      <c r="AB77" s="292"/>
      <c r="AC77" s="292"/>
      <c r="AD77" s="293" t="s">
        <v>836</v>
      </c>
      <c r="AE77" s="293" t="s">
        <v>923</v>
      </c>
      <c r="AF77" s="295"/>
      <c r="AG77" s="293"/>
      <c r="AH77" s="293"/>
      <c r="AI77" s="297"/>
      <c r="AJ77" s="293"/>
      <c r="AK77" s="292"/>
      <c r="AL77" s="292"/>
      <c r="AM77" s="293"/>
      <c r="AN77" s="292"/>
    </row>
    <row r="78" spans="1:40" x14ac:dyDescent="0.25">
      <c r="A78" s="293"/>
      <c r="B78" s="293"/>
      <c r="C78" s="293"/>
      <c r="D78" s="293"/>
      <c r="E78" s="293"/>
      <c r="F78" s="293"/>
      <c r="G78" s="293"/>
      <c r="H78" s="293"/>
      <c r="I78" s="293"/>
      <c r="J78" s="297"/>
      <c r="K78" s="293"/>
      <c r="L78" s="293"/>
      <c r="M78" s="293"/>
      <c r="N78" s="293"/>
      <c r="O78" s="293"/>
      <c r="P78" s="293"/>
      <c r="Q78" s="293"/>
      <c r="R78" s="293"/>
      <c r="S78" s="293"/>
      <c r="T78" s="293"/>
      <c r="U78" s="293"/>
      <c r="V78" s="293"/>
      <c r="W78" s="295"/>
      <c r="X78" s="293"/>
      <c r="Y78" s="295"/>
      <c r="Z78" s="292"/>
      <c r="AA78" s="292"/>
      <c r="AB78" s="292"/>
      <c r="AC78" s="292"/>
      <c r="AD78" s="293" t="s">
        <v>839</v>
      </c>
      <c r="AE78" s="293" t="s">
        <v>882</v>
      </c>
      <c r="AF78" s="295"/>
      <c r="AG78" s="293"/>
      <c r="AH78" s="293"/>
      <c r="AI78" s="297"/>
      <c r="AJ78" s="293"/>
      <c r="AK78" s="292"/>
      <c r="AL78" s="292"/>
      <c r="AM78" s="293"/>
      <c r="AN78" s="292"/>
    </row>
    <row r="79" spans="1:40" ht="114.75" x14ac:dyDescent="0.25">
      <c r="A79" s="293" t="s">
        <v>951</v>
      </c>
      <c r="B79" s="293" t="s">
        <v>905</v>
      </c>
      <c r="C79" s="293" t="s">
        <v>952</v>
      </c>
      <c r="D79" s="293" t="s">
        <v>803</v>
      </c>
      <c r="E79" s="293" t="s">
        <v>804</v>
      </c>
      <c r="F79" s="293" t="s">
        <v>907</v>
      </c>
      <c r="G79" s="293" t="s">
        <v>908</v>
      </c>
      <c r="H79" s="293" t="s">
        <v>823</v>
      </c>
      <c r="I79" s="293" t="s">
        <v>888</v>
      </c>
      <c r="J79" s="297" t="s">
        <v>889</v>
      </c>
      <c r="K79" s="293" t="s">
        <v>810</v>
      </c>
      <c r="L79" s="293" t="s">
        <v>909</v>
      </c>
      <c r="M79" s="293" t="s">
        <v>953</v>
      </c>
      <c r="N79" s="293" t="s">
        <v>954</v>
      </c>
      <c r="O79" s="293" t="s">
        <v>814</v>
      </c>
      <c r="P79" s="293" t="s">
        <v>815</v>
      </c>
      <c r="Q79" s="293" t="s">
        <v>816</v>
      </c>
      <c r="R79" s="293" t="s">
        <v>817</v>
      </c>
      <c r="S79" s="293" t="s">
        <v>818</v>
      </c>
      <c r="T79" s="293" t="s">
        <v>819</v>
      </c>
      <c r="U79" s="293" t="s">
        <v>820</v>
      </c>
      <c r="V79" s="293" t="s">
        <v>821</v>
      </c>
      <c r="W79" s="295" t="s">
        <v>822</v>
      </c>
      <c r="X79" s="293" t="s">
        <v>822</v>
      </c>
      <c r="Y79" s="295" t="s">
        <v>822</v>
      </c>
      <c r="Z79" s="292"/>
      <c r="AA79" s="292"/>
      <c r="AB79" s="292"/>
      <c r="AC79" s="292"/>
      <c r="AD79" s="292"/>
      <c r="AE79" s="292"/>
      <c r="AF79" s="295" t="s">
        <v>822</v>
      </c>
      <c r="AG79" s="293" t="s">
        <v>823</v>
      </c>
      <c r="AH79" s="293" t="s">
        <v>888</v>
      </c>
      <c r="AI79" s="297" t="s">
        <v>889</v>
      </c>
      <c r="AJ79" s="293" t="s">
        <v>810</v>
      </c>
      <c r="AK79" s="293" t="s">
        <v>955</v>
      </c>
      <c r="AL79" s="293" t="s">
        <v>913</v>
      </c>
      <c r="AM79" s="293" t="s">
        <v>914</v>
      </c>
      <c r="AN79" s="292"/>
    </row>
    <row r="80" spans="1:40" x14ac:dyDescent="0.25">
      <c r="A80" s="293"/>
      <c r="B80" s="293"/>
      <c r="C80" s="293"/>
      <c r="D80" s="293"/>
      <c r="E80" s="293"/>
      <c r="F80" s="293"/>
      <c r="G80" s="293"/>
      <c r="H80" s="293"/>
      <c r="I80" s="293"/>
      <c r="J80" s="297"/>
      <c r="K80" s="293"/>
      <c r="L80" s="293"/>
      <c r="M80" s="293"/>
      <c r="N80" s="293"/>
      <c r="O80" s="293"/>
      <c r="P80" s="291" t="s">
        <v>827</v>
      </c>
      <c r="Q80" s="291" t="s">
        <v>827</v>
      </c>
      <c r="R80" s="291" t="s">
        <v>827</v>
      </c>
      <c r="S80" s="291" t="s">
        <v>827</v>
      </c>
      <c r="T80" s="291" t="s">
        <v>827</v>
      </c>
      <c r="U80" s="291" t="s">
        <v>827</v>
      </c>
      <c r="V80" s="291" t="s">
        <v>827</v>
      </c>
      <c r="W80" s="295"/>
      <c r="X80" s="293"/>
      <c r="Y80" s="295"/>
      <c r="Z80" s="292"/>
      <c r="AA80" s="292"/>
      <c r="AB80" s="293" t="s">
        <v>828</v>
      </c>
      <c r="AC80" s="296">
        <v>45406</v>
      </c>
      <c r="AD80" s="293" t="s">
        <v>828</v>
      </c>
      <c r="AE80" s="296">
        <v>45410</v>
      </c>
      <c r="AF80" s="295"/>
      <c r="AG80" s="293"/>
      <c r="AH80" s="293"/>
      <c r="AI80" s="297"/>
      <c r="AJ80" s="293"/>
      <c r="AK80" s="292"/>
      <c r="AL80" s="292"/>
      <c r="AM80" s="293"/>
      <c r="AN80" s="292"/>
    </row>
    <row r="81" spans="1:40" ht="178.5" x14ac:dyDescent="0.25">
      <c r="A81" s="293"/>
      <c r="B81" s="293"/>
      <c r="C81" s="293"/>
      <c r="D81" s="293"/>
      <c r="E81" s="293"/>
      <c r="F81" s="293"/>
      <c r="G81" s="293"/>
      <c r="H81" s="293"/>
      <c r="I81" s="293"/>
      <c r="J81" s="297"/>
      <c r="K81" s="293"/>
      <c r="L81" s="293"/>
      <c r="M81" s="293"/>
      <c r="N81" s="293"/>
      <c r="O81" s="293"/>
      <c r="P81" s="293" t="s">
        <v>939</v>
      </c>
      <c r="Q81" s="293" t="s">
        <v>830</v>
      </c>
      <c r="R81" s="293" t="s">
        <v>930</v>
      </c>
      <c r="S81" s="293" t="s">
        <v>832</v>
      </c>
      <c r="T81" s="293" t="s">
        <v>833</v>
      </c>
      <c r="U81" s="293" t="s">
        <v>956</v>
      </c>
      <c r="V81" s="293" t="s">
        <v>918</v>
      </c>
      <c r="W81" s="295"/>
      <c r="X81" s="293"/>
      <c r="Y81" s="295"/>
      <c r="Z81" s="292"/>
      <c r="AA81" s="292"/>
      <c r="AB81" s="293" t="s">
        <v>836</v>
      </c>
      <c r="AC81" s="293" t="s">
        <v>957</v>
      </c>
      <c r="AD81" s="293" t="s">
        <v>836</v>
      </c>
      <c r="AE81" s="293" t="s">
        <v>958</v>
      </c>
      <c r="AF81" s="295"/>
      <c r="AG81" s="293"/>
      <c r="AH81" s="293"/>
      <c r="AI81" s="297"/>
      <c r="AJ81" s="293"/>
      <c r="AK81" s="292"/>
      <c r="AL81" s="292"/>
      <c r="AM81" s="293"/>
      <c r="AN81" s="292"/>
    </row>
    <row r="82" spans="1:40" x14ac:dyDescent="0.25">
      <c r="A82" s="293"/>
      <c r="B82" s="293"/>
      <c r="C82" s="293"/>
      <c r="D82" s="293"/>
      <c r="E82" s="293"/>
      <c r="F82" s="293"/>
      <c r="G82" s="293"/>
      <c r="H82" s="293"/>
      <c r="I82" s="293"/>
      <c r="J82" s="297"/>
      <c r="K82" s="293"/>
      <c r="L82" s="293"/>
      <c r="M82" s="293"/>
      <c r="N82" s="293"/>
      <c r="O82" s="293"/>
      <c r="P82" s="293"/>
      <c r="Q82" s="293"/>
      <c r="R82" s="293"/>
      <c r="S82" s="293"/>
      <c r="T82" s="293"/>
      <c r="U82" s="293"/>
      <c r="V82" s="293"/>
      <c r="W82" s="295"/>
      <c r="X82" s="293"/>
      <c r="Y82" s="295"/>
      <c r="Z82" s="292"/>
      <c r="AA82" s="292"/>
      <c r="AB82" s="293" t="s">
        <v>839</v>
      </c>
      <c r="AC82" s="293" t="s">
        <v>921</v>
      </c>
      <c r="AD82" s="293" t="s">
        <v>839</v>
      </c>
      <c r="AE82" s="293" t="s">
        <v>922</v>
      </c>
      <c r="AF82" s="295"/>
      <c r="AG82" s="293"/>
      <c r="AH82" s="293"/>
      <c r="AI82" s="297"/>
      <c r="AJ82" s="293"/>
      <c r="AK82" s="292"/>
      <c r="AL82" s="292"/>
      <c r="AM82" s="293"/>
      <c r="AN82" s="292"/>
    </row>
    <row r="83" spans="1:40" x14ac:dyDescent="0.25">
      <c r="A83" s="293"/>
      <c r="B83" s="293"/>
      <c r="C83" s="293"/>
      <c r="D83" s="293"/>
      <c r="E83" s="293"/>
      <c r="F83" s="293"/>
      <c r="G83" s="293"/>
      <c r="H83" s="293"/>
      <c r="I83" s="293"/>
      <c r="J83" s="297"/>
      <c r="K83" s="293"/>
      <c r="L83" s="293"/>
      <c r="M83" s="293"/>
      <c r="N83" s="293"/>
      <c r="O83" s="293"/>
      <c r="P83" s="293"/>
      <c r="Q83" s="293"/>
      <c r="R83" s="293"/>
      <c r="S83" s="293"/>
      <c r="T83" s="293"/>
      <c r="U83" s="293"/>
      <c r="V83" s="293"/>
      <c r="W83" s="295"/>
      <c r="X83" s="293"/>
      <c r="Y83" s="295"/>
      <c r="Z83" s="292"/>
      <c r="AA83" s="292"/>
      <c r="AB83" s="292"/>
      <c r="AC83" s="292"/>
      <c r="AD83" s="292"/>
      <c r="AE83" s="292"/>
      <c r="AF83" s="295"/>
      <c r="AG83" s="293"/>
      <c r="AH83" s="293"/>
      <c r="AI83" s="297"/>
      <c r="AJ83" s="293"/>
      <c r="AK83" s="292"/>
      <c r="AL83" s="292"/>
      <c r="AM83" s="293"/>
      <c r="AN83" s="292"/>
    </row>
    <row r="84" spans="1:40" x14ac:dyDescent="0.25">
      <c r="A84" s="293"/>
      <c r="B84" s="293"/>
      <c r="C84" s="293"/>
      <c r="D84" s="293"/>
      <c r="E84" s="293"/>
      <c r="F84" s="293"/>
      <c r="G84" s="293"/>
      <c r="H84" s="293"/>
      <c r="I84" s="293"/>
      <c r="J84" s="297"/>
      <c r="K84" s="293"/>
      <c r="L84" s="293"/>
      <c r="M84" s="293"/>
      <c r="N84" s="293"/>
      <c r="O84" s="293"/>
      <c r="P84" s="293"/>
      <c r="Q84" s="293"/>
      <c r="R84" s="293"/>
      <c r="S84" s="293"/>
      <c r="T84" s="293"/>
      <c r="U84" s="293"/>
      <c r="V84" s="293"/>
      <c r="W84" s="295"/>
      <c r="X84" s="293"/>
      <c r="Y84" s="295"/>
      <c r="Z84" s="292"/>
      <c r="AA84" s="292"/>
      <c r="AB84" s="292"/>
      <c r="AC84" s="292"/>
      <c r="AD84" s="293" t="s">
        <v>828</v>
      </c>
      <c r="AE84" s="296">
        <v>45414</v>
      </c>
      <c r="AF84" s="295"/>
      <c r="AG84" s="293"/>
      <c r="AH84" s="293"/>
      <c r="AI84" s="297"/>
      <c r="AJ84" s="293"/>
      <c r="AK84" s="292"/>
      <c r="AL84" s="292"/>
      <c r="AM84" s="293"/>
      <c r="AN84" s="292"/>
    </row>
    <row r="85" spans="1:40" ht="114.75" x14ac:dyDescent="0.25">
      <c r="A85" s="293"/>
      <c r="B85" s="293"/>
      <c r="C85" s="293"/>
      <c r="D85" s="293"/>
      <c r="E85" s="293"/>
      <c r="F85" s="293"/>
      <c r="G85" s="293"/>
      <c r="H85" s="293"/>
      <c r="I85" s="293"/>
      <c r="J85" s="297"/>
      <c r="K85" s="293"/>
      <c r="L85" s="293"/>
      <c r="M85" s="293"/>
      <c r="N85" s="293"/>
      <c r="O85" s="293"/>
      <c r="P85" s="293"/>
      <c r="Q85" s="293"/>
      <c r="R85" s="293"/>
      <c r="S85" s="293"/>
      <c r="T85" s="293"/>
      <c r="U85" s="293"/>
      <c r="V85" s="293"/>
      <c r="W85" s="295"/>
      <c r="X85" s="293"/>
      <c r="Y85" s="295"/>
      <c r="Z85" s="292"/>
      <c r="AA85" s="292"/>
      <c r="AB85" s="292"/>
      <c r="AC85" s="292"/>
      <c r="AD85" s="293" t="s">
        <v>836</v>
      </c>
      <c r="AE85" s="293" t="s">
        <v>923</v>
      </c>
      <c r="AF85" s="295"/>
      <c r="AG85" s="293"/>
      <c r="AH85" s="293"/>
      <c r="AI85" s="297"/>
      <c r="AJ85" s="293"/>
      <c r="AK85" s="292"/>
      <c r="AL85" s="292"/>
      <c r="AM85" s="293"/>
      <c r="AN85" s="292"/>
    </row>
    <row r="86" spans="1:40" x14ac:dyDescent="0.25">
      <c r="A86" s="293"/>
      <c r="B86" s="293"/>
      <c r="C86" s="293"/>
      <c r="D86" s="293"/>
      <c r="E86" s="293"/>
      <c r="F86" s="293"/>
      <c r="G86" s="293"/>
      <c r="H86" s="293"/>
      <c r="I86" s="293"/>
      <c r="J86" s="297"/>
      <c r="K86" s="293"/>
      <c r="L86" s="293"/>
      <c r="M86" s="293"/>
      <c r="N86" s="293"/>
      <c r="O86" s="293"/>
      <c r="P86" s="293"/>
      <c r="Q86" s="293"/>
      <c r="R86" s="293"/>
      <c r="S86" s="293"/>
      <c r="T86" s="293"/>
      <c r="U86" s="293"/>
      <c r="V86" s="293"/>
      <c r="W86" s="295"/>
      <c r="X86" s="293"/>
      <c r="Y86" s="295"/>
      <c r="Z86" s="292"/>
      <c r="AA86" s="292"/>
      <c r="AB86" s="292"/>
      <c r="AC86" s="292"/>
      <c r="AD86" s="293" t="s">
        <v>839</v>
      </c>
      <c r="AE86" s="293" t="s">
        <v>882</v>
      </c>
      <c r="AF86" s="295"/>
      <c r="AG86" s="293"/>
      <c r="AH86" s="293"/>
      <c r="AI86" s="297"/>
      <c r="AJ86" s="293"/>
      <c r="AK86" s="292"/>
      <c r="AL86" s="292"/>
      <c r="AM86" s="293"/>
      <c r="AN86" s="292"/>
    </row>
    <row r="87" spans="1:40" ht="114.75" x14ac:dyDescent="0.25">
      <c r="A87" s="293" t="s">
        <v>959</v>
      </c>
      <c r="B87" s="293" t="s">
        <v>905</v>
      </c>
      <c r="C87" s="293" t="s">
        <v>960</v>
      </c>
      <c r="D87" s="293" t="s">
        <v>803</v>
      </c>
      <c r="E87" s="293" t="s">
        <v>804</v>
      </c>
      <c r="F87" s="293" t="s">
        <v>907</v>
      </c>
      <c r="G87" s="293" t="s">
        <v>908</v>
      </c>
      <c r="H87" s="293" t="s">
        <v>823</v>
      </c>
      <c r="I87" s="293" t="s">
        <v>888</v>
      </c>
      <c r="J87" s="297" t="s">
        <v>889</v>
      </c>
      <c r="K87" s="293" t="s">
        <v>810</v>
      </c>
      <c r="L87" s="293" t="s">
        <v>909</v>
      </c>
      <c r="M87" s="293" t="s">
        <v>961</v>
      </c>
      <c r="N87" s="293" t="s">
        <v>962</v>
      </c>
      <c r="O87" s="293" t="s">
        <v>814</v>
      </c>
      <c r="P87" s="293" t="s">
        <v>815</v>
      </c>
      <c r="Q87" s="293" t="s">
        <v>816</v>
      </c>
      <c r="R87" s="293" t="s">
        <v>817</v>
      </c>
      <c r="S87" s="293" t="s">
        <v>818</v>
      </c>
      <c r="T87" s="293" t="s">
        <v>819</v>
      </c>
      <c r="U87" s="293" t="s">
        <v>820</v>
      </c>
      <c r="V87" s="293" t="s">
        <v>821</v>
      </c>
      <c r="W87" s="295" t="s">
        <v>822</v>
      </c>
      <c r="X87" s="293" t="s">
        <v>822</v>
      </c>
      <c r="Y87" s="295" t="s">
        <v>822</v>
      </c>
      <c r="Z87" s="292"/>
      <c r="AA87" s="292"/>
      <c r="AB87" s="292"/>
      <c r="AC87" s="292"/>
      <c r="AD87" s="292"/>
      <c r="AE87" s="292"/>
      <c r="AF87" s="295" t="s">
        <v>822</v>
      </c>
      <c r="AG87" s="293" t="s">
        <v>823</v>
      </c>
      <c r="AH87" s="293" t="s">
        <v>888</v>
      </c>
      <c r="AI87" s="297" t="s">
        <v>889</v>
      </c>
      <c r="AJ87" s="293" t="s">
        <v>810</v>
      </c>
      <c r="AK87" s="293" t="s">
        <v>963</v>
      </c>
      <c r="AL87" s="293" t="s">
        <v>913</v>
      </c>
      <c r="AM87" s="293" t="s">
        <v>914</v>
      </c>
      <c r="AN87" s="292"/>
    </row>
    <row r="88" spans="1:40" x14ac:dyDescent="0.25">
      <c r="A88" s="293"/>
      <c r="B88" s="293"/>
      <c r="C88" s="293"/>
      <c r="D88" s="293"/>
      <c r="E88" s="293"/>
      <c r="F88" s="293"/>
      <c r="G88" s="293"/>
      <c r="H88" s="293"/>
      <c r="I88" s="293"/>
      <c r="J88" s="297"/>
      <c r="K88" s="293"/>
      <c r="L88" s="293"/>
      <c r="M88" s="293"/>
      <c r="N88" s="293"/>
      <c r="O88" s="293"/>
      <c r="P88" s="291" t="s">
        <v>827</v>
      </c>
      <c r="Q88" s="291" t="s">
        <v>827</v>
      </c>
      <c r="R88" s="291" t="s">
        <v>827</v>
      </c>
      <c r="S88" s="291" t="s">
        <v>827</v>
      </c>
      <c r="T88" s="291" t="s">
        <v>827</v>
      </c>
      <c r="U88" s="291" t="s">
        <v>827</v>
      </c>
      <c r="V88" s="291" t="s">
        <v>827</v>
      </c>
      <c r="W88" s="295"/>
      <c r="X88" s="293"/>
      <c r="Y88" s="295"/>
      <c r="Z88" s="292"/>
      <c r="AA88" s="292"/>
      <c r="AB88" s="293" t="s">
        <v>828</v>
      </c>
      <c r="AC88" s="296">
        <v>45406</v>
      </c>
      <c r="AD88" s="293" t="s">
        <v>828</v>
      </c>
      <c r="AE88" s="296">
        <v>45410</v>
      </c>
      <c r="AF88" s="295"/>
      <c r="AG88" s="293"/>
      <c r="AH88" s="293"/>
      <c r="AI88" s="297"/>
      <c r="AJ88" s="293"/>
      <c r="AK88" s="292"/>
      <c r="AL88" s="292"/>
      <c r="AM88" s="293"/>
      <c r="AN88" s="292"/>
    </row>
    <row r="89" spans="1:40" ht="140.25" x14ac:dyDescent="0.25">
      <c r="A89" s="293"/>
      <c r="B89" s="293"/>
      <c r="C89" s="293"/>
      <c r="D89" s="293"/>
      <c r="E89" s="293"/>
      <c r="F89" s="293"/>
      <c r="G89" s="293"/>
      <c r="H89" s="293"/>
      <c r="I89" s="293"/>
      <c r="J89" s="297"/>
      <c r="K89" s="293"/>
      <c r="L89" s="293"/>
      <c r="M89" s="293"/>
      <c r="N89" s="293"/>
      <c r="O89" s="293"/>
      <c r="P89" s="293" t="s">
        <v>939</v>
      </c>
      <c r="Q89" s="293" t="s">
        <v>830</v>
      </c>
      <c r="R89" s="293" t="s">
        <v>930</v>
      </c>
      <c r="S89" s="293" t="s">
        <v>832</v>
      </c>
      <c r="T89" s="293" t="s">
        <v>833</v>
      </c>
      <c r="U89" s="293" t="s">
        <v>964</v>
      </c>
      <c r="V89" s="293" t="s">
        <v>918</v>
      </c>
      <c r="W89" s="295"/>
      <c r="X89" s="293"/>
      <c r="Y89" s="295"/>
      <c r="Z89" s="292"/>
      <c r="AA89" s="292"/>
      <c r="AB89" s="293" t="s">
        <v>836</v>
      </c>
      <c r="AC89" s="293" t="s">
        <v>965</v>
      </c>
      <c r="AD89" s="293" t="s">
        <v>836</v>
      </c>
      <c r="AE89" s="293" t="s">
        <v>966</v>
      </c>
      <c r="AF89" s="295"/>
      <c r="AG89" s="293"/>
      <c r="AH89" s="293"/>
      <c r="AI89" s="297"/>
      <c r="AJ89" s="293"/>
      <c r="AK89" s="292"/>
      <c r="AL89" s="292"/>
      <c r="AM89" s="293"/>
      <c r="AN89" s="292"/>
    </row>
    <row r="90" spans="1:40" x14ac:dyDescent="0.25">
      <c r="A90" s="293"/>
      <c r="B90" s="293"/>
      <c r="C90" s="293"/>
      <c r="D90" s="293"/>
      <c r="E90" s="293"/>
      <c r="F90" s="293"/>
      <c r="G90" s="293"/>
      <c r="H90" s="293"/>
      <c r="I90" s="293"/>
      <c r="J90" s="297"/>
      <c r="K90" s="293"/>
      <c r="L90" s="293"/>
      <c r="M90" s="293"/>
      <c r="N90" s="293"/>
      <c r="O90" s="293"/>
      <c r="P90" s="293"/>
      <c r="Q90" s="293"/>
      <c r="R90" s="293"/>
      <c r="S90" s="293"/>
      <c r="T90" s="293"/>
      <c r="U90" s="293"/>
      <c r="V90" s="293"/>
      <c r="W90" s="295"/>
      <c r="X90" s="293"/>
      <c r="Y90" s="295"/>
      <c r="Z90" s="292"/>
      <c r="AA90" s="292"/>
      <c r="AB90" s="293" t="s">
        <v>839</v>
      </c>
      <c r="AC90" s="293" t="s">
        <v>921</v>
      </c>
      <c r="AD90" s="293" t="s">
        <v>839</v>
      </c>
      <c r="AE90" s="293" t="s">
        <v>922</v>
      </c>
      <c r="AF90" s="295"/>
      <c r="AG90" s="293"/>
      <c r="AH90" s="293"/>
      <c r="AI90" s="297"/>
      <c r="AJ90" s="293"/>
      <c r="AK90" s="292"/>
      <c r="AL90" s="292"/>
      <c r="AM90" s="293"/>
      <c r="AN90" s="292"/>
    </row>
    <row r="91" spans="1:40" x14ac:dyDescent="0.25">
      <c r="A91" s="293"/>
      <c r="B91" s="293"/>
      <c r="C91" s="293"/>
      <c r="D91" s="293"/>
      <c r="E91" s="293"/>
      <c r="F91" s="293"/>
      <c r="G91" s="293"/>
      <c r="H91" s="293"/>
      <c r="I91" s="293"/>
      <c r="J91" s="297"/>
      <c r="K91" s="293"/>
      <c r="L91" s="293"/>
      <c r="M91" s="293"/>
      <c r="N91" s="293"/>
      <c r="O91" s="293"/>
      <c r="P91" s="293"/>
      <c r="Q91" s="293"/>
      <c r="R91" s="293"/>
      <c r="S91" s="293"/>
      <c r="T91" s="293"/>
      <c r="U91" s="293"/>
      <c r="V91" s="293"/>
      <c r="W91" s="295"/>
      <c r="X91" s="293"/>
      <c r="Y91" s="295"/>
      <c r="Z91" s="292"/>
      <c r="AA91" s="292"/>
      <c r="AB91" s="292"/>
      <c r="AC91" s="292"/>
      <c r="AD91" s="292"/>
      <c r="AE91" s="292"/>
      <c r="AF91" s="295"/>
      <c r="AG91" s="293"/>
      <c r="AH91" s="293"/>
      <c r="AI91" s="297"/>
      <c r="AJ91" s="293"/>
      <c r="AK91" s="292"/>
      <c r="AL91" s="292"/>
      <c r="AM91" s="293"/>
      <c r="AN91" s="292"/>
    </row>
    <row r="92" spans="1:40" x14ac:dyDescent="0.25">
      <c r="A92" s="293"/>
      <c r="B92" s="293"/>
      <c r="C92" s="293"/>
      <c r="D92" s="293"/>
      <c r="E92" s="293"/>
      <c r="F92" s="293"/>
      <c r="G92" s="293"/>
      <c r="H92" s="293"/>
      <c r="I92" s="293"/>
      <c r="J92" s="297"/>
      <c r="K92" s="293"/>
      <c r="L92" s="293"/>
      <c r="M92" s="293"/>
      <c r="N92" s="293"/>
      <c r="O92" s="293"/>
      <c r="P92" s="293"/>
      <c r="Q92" s="293"/>
      <c r="R92" s="293"/>
      <c r="S92" s="293"/>
      <c r="T92" s="293"/>
      <c r="U92" s="293"/>
      <c r="V92" s="293"/>
      <c r="W92" s="295"/>
      <c r="X92" s="293"/>
      <c r="Y92" s="295"/>
      <c r="Z92" s="292"/>
      <c r="AA92" s="292"/>
      <c r="AB92" s="292"/>
      <c r="AC92" s="292"/>
      <c r="AD92" s="293" t="s">
        <v>828</v>
      </c>
      <c r="AE92" s="296">
        <v>45414</v>
      </c>
      <c r="AF92" s="295"/>
      <c r="AG92" s="293"/>
      <c r="AH92" s="293"/>
      <c r="AI92" s="297"/>
      <c r="AJ92" s="293"/>
      <c r="AK92" s="292"/>
      <c r="AL92" s="292"/>
      <c r="AM92" s="293"/>
      <c r="AN92" s="292"/>
    </row>
    <row r="93" spans="1:40" ht="114.75" x14ac:dyDescent="0.25">
      <c r="A93" s="293"/>
      <c r="B93" s="293"/>
      <c r="C93" s="293"/>
      <c r="D93" s="293"/>
      <c r="E93" s="293"/>
      <c r="F93" s="293"/>
      <c r="G93" s="293"/>
      <c r="H93" s="293"/>
      <c r="I93" s="293"/>
      <c r="J93" s="297"/>
      <c r="K93" s="293"/>
      <c r="L93" s="293"/>
      <c r="M93" s="293"/>
      <c r="N93" s="293"/>
      <c r="O93" s="293"/>
      <c r="P93" s="293"/>
      <c r="Q93" s="293"/>
      <c r="R93" s="293"/>
      <c r="S93" s="293"/>
      <c r="T93" s="293"/>
      <c r="U93" s="293"/>
      <c r="V93" s="293"/>
      <c r="W93" s="295"/>
      <c r="X93" s="293"/>
      <c r="Y93" s="295"/>
      <c r="Z93" s="292"/>
      <c r="AA93" s="292"/>
      <c r="AB93" s="292"/>
      <c r="AC93" s="292"/>
      <c r="AD93" s="293" t="s">
        <v>836</v>
      </c>
      <c r="AE93" s="293" t="s">
        <v>923</v>
      </c>
      <c r="AF93" s="295"/>
      <c r="AG93" s="293"/>
      <c r="AH93" s="293"/>
      <c r="AI93" s="297"/>
      <c r="AJ93" s="293"/>
      <c r="AK93" s="292"/>
      <c r="AL93" s="292"/>
      <c r="AM93" s="293"/>
      <c r="AN93" s="292"/>
    </row>
    <row r="94" spans="1:40" x14ac:dyDescent="0.25">
      <c r="A94" s="293"/>
      <c r="B94" s="293"/>
      <c r="C94" s="293"/>
      <c r="D94" s="293"/>
      <c r="E94" s="293"/>
      <c r="F94" s="293"/>
      <c r="G94" s="293"/>
      <c r="H94" s="293"/>
      <c r="I94" s="293"/>
      <c r="J94" s="297"/>
      <c r="K94" s="293"/>
      <c r="L94" s="293"/>
      <c r="M94" s="293"/>
      <c r="N94" s="293"/>
      <c r="O94" s="293"/>
      <c r="P94" s="293"/>
      <c r="Q94" s="293"/>
      <c r="R94" s="293"/>
      <c r="S94" s="293"/>
      <c r="T94" s="293"/>
      <c r="U94" s="293"/>
      <c r="V94" s="293"/>
      <c r="W94" s="295"/>
      <c r="X94" s="293"/>
      <c r="Y94" s="295"/>
      <c r="Z94" s="292"/>
      <c r="AA94" s="292"/>
      <c r="AB94" s="292"/>
      <c r="AC94" s="292"/>
      <c r="AD94" s="293" t="s">
        <v>839</v>
      </c>
      <c r="AE94" s="293" t="s">
        <v>882</v>
      </c>
      <c r="AF94" s="295"/>
      <c r="AG94" s="293"/>
      <c r="AH94" s="293"/>
      <c r="AI94" s="297"/>
      <c r="AJ94" s="293"/>
      <c r="AK94" s="292"/>
      <c r="AL94" s="292"/>
      <c r="AM94" s="293"/>
      <c r="AN94" s="292"/>
    </row>
    <row r="95" spans="1:40" ht="114.75" x14ac:dyDescent="0.25">
      <c r="A95" s="293" t="s">
        <v>967</v>
      </c>
      <c r="B95" s="293" t="s">
        <v>905</v>
      </c>
      <c r="C95" s="293" t="s">
        <v>968</v>
      </c>
      <c r="D95" s="293" t="s">
        <v>803</v>
      </c>
      <c r="E95" s="293" t="s">
        <v>804</v>
      </c>
      <c r="F95" s="293" t="s">
        <v>907</v>
      </c>
      <c r="G95" s="293" t="s">
        <v>908</v>
      </c>
      <c r="H95" s="293" t="s">
        <v>823</v>
      </c>
      <c r="I95" s="293" t="s">
        <v>888</v>
      </c>
      <c r="J95" s="297" t="s">
        <v>889</v>
      </c>
      <c r="K95" s="293" t="s">
        <v>810</v>
      </c>
      <c r="L95" s="293" t="s">
        <v>909</v>
      </c>
      <c r="M95" s="293" t="s">
        <v>969</v>
      </c>
      <c r="N95" s="293" t="s">
        <v>970</v>
      </c>
      <c r="O95" s="293" t="s">
        <v>814</v>
      </c>
      <c r="P95" s="293" t="s">
        <v>815</v>
      </c>
      <c r="Q95" s="293" t="s">
        <v>816</v>
      </c>
      <c r="R95" s="293" t="s">
        <v>817</v>
      </c>
      <c r="S95" s="293" t="s">
        <v>818</v>
      </c>
      <c r="T95" s="293" t="s">
        <v>819</v>
      </c>
      <c r="U95" s="293" t="s">
        <v>820</v>
      </c>
      <c r="V95" s="293" t="s">
        <v>821</v>
      </c>
      <c r="W95" s="295" t="s">
        <v>822</v>
      </c>
      <c r="X95" s="293" t="s">
        <v>822</v>
      </c>
      <c r="Y95" s="295" t="s">
        <v>822</v>
      </c>
      <c r="Z95" s="292"/>
      <c r="AA95" s="292"/>
      <c r="AB95" s="292"/>
      <c r="AC95" s="292"/>
      <c r="AD95" s="292"/>
      <c r="AE95" s="292"/>
      <c r="AF95" s="295" t="s">
        <v>822</v>
      </c>
      <c r="AG95" s="293" t="s">
        <v>823</v>
      </c>
      <c r="AH95" s="293" t="s">
        <v>888</v>
      </c>
      <c r="AI95" s="297" t="s">
        <v>889</v>
      </c>
      <c r="AJ95" s="293" t="s">
        <v>810</v>
      </c>
      <c r="AK95" s="293" t="s">
        <v>971</v>
      </c>
      <c r="AL95" s="293" t="s">
        <v>913</v>
      </c>
      <c r="AM95" s="293" t="s">
        <v>914</v>
      </c>
      <c r="AN95" s="292"/>
    </row>
    <row r="96" spans="1:40" x14ac:dyDescent="0.25">
      <c r="A96" s="293"/>
      <c r="B96" s="293"/>
      <c r="C96" s="293"/>
      <c r="D96" s="293"/>
      <c r="E96" s="293"/>
      <c r="F96" s="293"/>
      <c r="G96" s="293"/>
      <c r="H96" s="293"/>
      <c r="I96" s="293"/>
      <c r="J96" s="297"/>
      <c r="K96" s="293"/>
      <c r="L96" s="293"/>
      <c r="M96" s="293"/>
      <c r="N96" s="293"/>
      <c r="O96" s="293"/>
      <c r="P96" s="291" t="s">
        <v>827</v>
      </c>
      <c r="Q96" s="291" t="s">
        <v>827</v>
      </c>
      <c r="R96" s="291" t="s">
        <v>827</v>
      </c>
      <c r="S96" s="291" t="s">
        <v>827</v>
      </c>
      <c r="T96" s="291" t="s">
        <v>827</v>
      </c>
      <c r="U96" s="291" t="s">
        <v>827</v>
      </c>
      <c r="V96" s="291" t="s">
        <v>827</v>
      </c>
      <c r="W96" s="295"/>
      <c r="X96" s="293"/>
      <c r="Y96" s="295"/>
      <c r="Z96" s="292"/>
      <c r="AA96" s="292"/>
      <c r="AB96" s="293" t="s">
        <v>828</v>
      </c>
      <c r="AC96" s="296">
        <v>45406</v>
      </c>
      <c r="AD96" s="293" t="s">
        <v>828</v>
      </c>
      <c r="AE96" s="296">
        <v>45410</v>
      </c>
      <c r="AF96" s="295"/>
      <c r="AG96" s="293"/>
      <c r="AH96" s="293"/>
      <c r="AI96" s="297"/>
      <c r="AJ96" s="293"/>
      <c r="AK96" s="292"/>
      <c r="AL96" s="292"/>
      <c r="AM96" s="293"/>
      <c r="AN96" s="292"/>
    </row>
    <row r="97" spans="1:40" ht="153" x14ac:dyDescent="0.25">
      <c r="A97" s="293"/>
      <c r="B97" s="293"/>
      <c r="C97" s="293"/>
      <c r="D97" s="293"/>
      <c r="E97" s="293"/>
      <c r="F97" s="293"/>
      <c r="G97" s="293"/>
      <c r="H97" s="293"/>
      <c r="I97" s="293"/>
      <c r="J97" s="297"/>
      <c r="K97" s="293"/>
      <c r="L97" s="293"/>
      <c r="M97" s="293"/>
      <c r="N97" s="293"/>
      <c r="O97" s="293"/>
      <c r="P97" s="293" t="s">
        <v>939</v>
      </c>
      <c r="Q97" s="293" t="s">
        <v>830</v>
      </c>
      <c r="R97" s="293" t="s">
        <v>930</v>
      </c>
      <c r="S97" s="293" t="s">
        <v>832</v>
      </c>
      <c r="T97" s="293" t="s">
        <v>833</v>
      </c>
      <c r="U97" s="293" t="s">
        <v>931</v>
      </c>
      <c r="V97" s="293" t="s">
        <v>918</v>
      </c>
      <c r="W97" s="295"/>
      <c r="X97" s="293"/>
      <c r="Y97" s="295"/>
      <c r="Z97" s="292"/>
      <c r="AA97" s="292"/>
      <c r="AB97" s="293" t="s">
        <v>836</v>
      </c>
      <c r="AC97" s="293" t="s">
        <v>972</v>
      </c>
      <c r="AD97" s="293" t="s">
        <v>836</v>
      </c>
      <c r="AE97" s="293" t="s">
        <v>973</v>
      </c>
      <c r="AF97" s="295"/>
      <c r="AG97" s="293"/>
      <c r="AH97" s="293"/>
      <c r="AI97" s="297"/>
      <c r="AJ97" s="293"/>
      <c r="AK97" s="292"/>
      <c r="AL97" s="292"/>
      <c r="AM97" s="293"/>
      <c r="AN97" s="292"/>
    </row>
    <row r="98" spans="1:40" x14ac:dyDescent="0.25">
      <c r="A98" s="293"/>
      <c r="B98" s="293"/>
      <c r="C98" s="293"/>
      <c r="D98" s="293"/>
      <c r="E98" s="293"/>
      <c r="F98" s="293"/>
      <c r="G98" s="293"/>
      <c r="H98" s="293"/>
      <c r="I98" s="293"/>
      <c r="J98" s="297"/>
      <c r="K98" s="293"/>
      <c r="L98" s="293"/>
      <c r="M98" s="293"/>
      <c r="N98" s="293"/>
      <c r="O98" s="293"/>
      <c r="P98" s="293"/>
      <c r="Q98" s="293"/>
      <c r="R98" s="293"/>
      <c r="S98" s="293"/>
      <c r="T98" s="293"/>
      <c r="U98" s="293"/>
      <c r="V98" s="293"/>
      <c r="W98" s="295"/>
      <c r="X98" s="293"/>
      <c r="Y98" s="295"/>
      <c r="Z98" s="292"/>
      <c r="AA98" s="292"/>
      <c r="AB98" s="293" t="s">
        <v>839</v>
      </c>
      <c r="AC98" s="293" t="s">
        <v>921</v>
      </c>
      <c r="AD98" s="293" t="s">
        <v>839</v>
      </c>
      <c r="AE98" s="293" t="s">
        <v>922</v>
      </c>
      <c r="AF98" s="295"/>
      <c r="AG98" s="293"/>
      <c r="AH98" s="293"/>
      <c r="AI98" s="297"/>
      <c r="AJ98" s="293"/>
      <c r="AK98" s="292"/>
      <c r="AL98" s="292"/>
      <c r="AM98" s="293"/>
      <c r="AN98" s="292"/>
    </row>
    <row r="99" spans="1:40" x14ac:dyDescent="0.25">
      <c r="A99" s="293"/>
      <c r="B99" s="293"/>
      <c r="C99" s="293"/>
      <c r="D99" s="293"/>
      <c r="E99" s="293"/>
      <c r="F99" s="293"/>
      <c r="G99" s="293"/>
      <c r="H99" s="293"/>
      <c r="I99" s="293"/>
      <c r="J99" s="297"/>
      <c r="K99" s="293"/>
      <c r="L99" s="293"/>
      <c r="M99" s="293"/>
      <c r="N99" s="293"/>
      <c r="O99" s="293"/>
      <c r="P99" s="293"/>
      <c r="Q99" s="293"/>
      <c r="R99" s="293"/>
      <c r="S99" s="293"/>
      <c r="T99" s="293"/>
      <c r="U99" s="293"/>
      <c r="V99" s="293"/>
      <c r="W99" s="295"/>
      <c r="X99" s="293"/>
      <c r="Y99" s="295"/>
      <c r="Z99" s="292"/>
      <c r="AA99" s="292"/>
      <c r="AB99" s="292"/>
      <c r="AC99" s="292"/>
      <c r="AD99" s="292"/>
      <c r="AE99" s="292"/>
      <c r="AF99" s="295"/>
      <c r="AG99" s="293"/>
      <c r="AH99" s="293"/>
      <c r="AI99" s="297"/>
      <c r="AJ99" s="293"/>
      <c r="AK99" s="292"/>
      <c r="AL99" s="292"/>
      <c r="AM99" s="293"/>
      <c r="AN99" s="292"/>
    </row>
    <row r="100" spans="1:40" x14ac:dyDescent="0.25">
      <c r="A100" s="293"/>
      <c r="B100" s="293"/>
      <c r="C100" s="293"/>
      <c r="D100" s="293"/>
      <c r="E100" s="293"/>
      <c r="F100" s="293"/>
      <c r="G100" s="293"/>
      <c r="H100" s="293"/>
      <c r="I100" s="293"/>
      <c r="J100" s="297"/>
      <c r="K100" s="293"/>
      <c r="L100" s="293"/>
      <c r="M100" s="293"/>
      <c r="N100" s="293"/>
      <c r="O100" s="293"/>
      <c r="P100" s="293"/>
      <c r="Q100" s="293"/>
      <c r="R100" s="293"/>
      <c r="S100" s="293"/>
      <c r="T100" s="293"/>
      <c r="U100" s="293"/>
      <c r="V100" s="293"/>
      <c r="W100" s="295"/>
      <c r="X100" s="293"/>
      <c r="Y100" s="295"/>
      <c r="Z100" s="292"/>
      <c r="AA100" s="292"/>
      <c r="AB100" s="292"/>
      <c r="AC100" s="292"/>
      <c r="AD100" s="293" t="s">
        <v>828</v>
      </c>
      <c r="AE100" s="296">
        <v>45414</v>
      </c>
      <c r="AF100" s="295"/>
      <c r="AG100" s="293"/>
      <c r="AH100" s="293"/>
      <c r="AI100" s="297"/>
      <c r="AJ100" s="293"/>
      <c r="AK100" s="292"/>
      <c r="AL100" s="292"/>
      <c r="AM100" s="293"/>
      <c r="AN100" s="292"/>
    </row>
    <row r="101" spans="1:40" ht="114.75" x14ac:dyDescent="0.25">
      <c r="A101" s="293"/>
      <c r="B101" s="293"/>
      <c r="C101" s="293"/>
      <c r="D101" s="293"/>
      <c r="E101" s="293"/>
      <c r="F101" s="293"/>
      <c r="G101" s="293"/>
      <c r="H101" s="293"/>
      <c r="I101" s="293"/>
      <c r="J101" s="297"/>
      <c r="K101" s="293"/>
      <c r="L101" s="293"/>
      <c r="M101" s="293"/>
      <c r="N101" s="293"/>
      <c r="O101" s="293"/>
      <c r="P101" s="293"/>
      <c r="Q101" s="293"/>
      <c r="R101" s="293"/>
      <c r="S101" s="293"/>
      <c r="T101" s="293"/>
      <c r="U101" s="293"/>
      <c r="V101" s="293"/>
      <c r="W101" s="295"/>
      <c r="X101" s="293"/>
      <c r="Y101" s="295"/>
      <c r="Z101" s="292"/>
      <c r="AA101" s="292"/>
      <c r="AB101" s="292"/>
      <c r="AC101" s="292"/>
      <c r="AD101" s="293" t="s">
        <v>836</v>
      </c>
      <c r="AE101" s="293" t="s">
        <v>923</v>
      </c>
      <c r="AF101" s="295"/>
      <c r="AG101" s="293"/>
      <c r="AH101" s="293"/>
      <c r="AI101" s="297"/>
      <c r="AJ101" s="293"/>
      <c r="AK101" s="292"/>
      <c r="AL101" s="292"/>
      <c r="AM101" s="293"/>
      <c r="AN101" s="292"/>
    </row>
    <row r="102" spans="1:40" x14ac:dyDescent="0.25">
      <c r="A102" s="293"/>
      <c r="B102" s="293"/>
      <c r="C102" s="293"/>
      <c r="D102" s="293"/>
      <c r="E102" s="293"/>
      <c r="F102" s="293"/>
      <c r="G102" s="293"/>
      <c r="H102" s="293"/>
      <c r="I102" s="293"/>
      <c r="J102" s="297"/>
      <c r="K102" s="293"/>
      <c r="L102" s="293"/>
      <c r="M102" s="293"/>
      <c r="N102" s="293"/>
      <c r="O102" s="293"/>
      <c r="P102" s="293"/>
      <c r="Q102" s="293"/>
      <c r="R102" s="293"/>
      <c r="S102" s="293"/>
      <c r="T102" s="293"/>
      <c r="U102" s="293"/>
      <c r="V102" s="293"/>
      <c r="W102" s="295"/>
      <c r="X102" s="293"/>
      <c r="Y102" s="295"/>
      <c r="Z102" s="292"/>
      <c r="AA102" s="292"/>
      <c r="AB102" s="292"/>
      <c r="AC102" s="292"/>
      <c r="AD102" s="293" t="s">
        <v>839</v>
      </c>
      <c r="AE102" s="293" t="s">
        <v>882</v>
      </c>
      <c r="AF102" s="295"/>
      <c r="AG102" s="293"/>
      <c r="AH102" s="293"/>
      <c r="AI102" s="297"/>
      <c r="AJ102" s="293"/>
      <c r="AK102" s="292"/>
      <c r="AL102" s="292"/>
      <c r="AM102" s="293"/>
      <c r="AN102" s="292"/>
    </row>
    <row r="103" spans="1:40" ht="127.5" x14ac:dyDescent="0.25">
      <c r="A103" s="293" t="s">
        <v>974</v>
      </c>
      <c r="B103" s="293" t="s">
        <v>975</v>
      </c>
      <c r="C103" s="293" t="s">
        <v>976</v>
      </c>
      <c r="D103" s="293" t="s">
        <v>803</v>
      </c>
      <c r="E103" s="293" t="s">
        <v>804</v>
      </c>
      <c r="F103" s="293" t="s">
        <v>977</v>
      </c>
      <c r="G103" s="293" t="s">
        <v>978</v>
      </c>
      <c r="H103" s="293" t="s">
        <v>979</v>
      </c>
      <c r="I103" s="293" t="s">
        <v>808</v>
      </c>
      <c r="J103" s="297" t="s">
        <v>889</v>
      </c>
      <c r="K103" s="293" t="s">
        <v>810</v>
      </c>
      <c r="L103" s="293" t="s">
        <v>980</v>
      </c>
      <c r="M103" s="293" t="s">
        <v>981</v>
      </c>
      <c r="N103" s="293" t="s">
        <v>982</v>
      </c>
      <c r="O103" s="293" t="s">
        <v>814</v>
      </c>
      <c r="P103" s="293" t="s">
        <v>815</v>
      </c>
      <c r="Q103" s="293" t="s">
        <v>816</v>
      </c>
      <c r="R103" s="293" t="s">
        <v>817</v>
      </c>
      <c r="S103" s="293" t="s">
        <v>818</v>
      </c>
      <c r="T103" s="293" t="s">
        <v>819</v>
      </c>
      <c r="U103" s="293" t="s">
        <v>820</v>
      </c>
      <c r="V103" s="293" t="s">
        <v>821</v>
      </c>
      <c r="W103" s="295" t="s">
        <v>822</v>
      </c>
      <c r="X103" s="293" t="s">
        <v>822</v>
      </c>
      <c r="Y103" s="295" t="s">
        <v>822</v>
      </c>
      <c r="Z103" s="292"/>
      <c r="AA103" s="292"/>
      <c r="AB103" s="292"/>
      <c r="AC103" s="292"/>
      <c r="AD103" s="292"/>
      <c r="AE103" s="292"/>
      <c r="AF103" s="295" t="s">
        <v>822</v>
      </c>
      <c r="AG103" s="293" t="s">
        <v>807</v>
      </c>
      <c r="AH103" s="293" t="s">
        <v>808</v>
      </c>
      <c r="AI103" s="294" t="s">
        <v>809</v>
      </c>
      <c r="AJ103" s="293" t="s">
        <v>810</v>
      </c>
      <c r="AK103" s="293" t="s">
        <v>983</v>
      </c>
      <c r="AL103" s="293" t="s">
        <v>984</v>
      </c>
      <c r="AM103" s="293" t="s">
        <v>985</v>
      </c>
      <c r="AN103" s="292"/>
    </row>
    <row r="104" spans="1:40" x14ac:dyDescent="0.25">
      <c r="A104" s="293"/>
      <c r="B104" s="293"/>
      <c r="C104" s="293"/>
      <c r="D104" s="293"/>
      <c r="E104" s="293"/>
      <c r="F104" s="293"/>
      <c r="G104" s="293"/>
      <c r="H104" s="293"/>
      <c r="I104" s="293"/>
      <c r="J104" s="297"/>
      <c r="K104" s="293"/>
      <c r="L104" s="293"/>
      <c r="M104" s="293"/>
      <c r="N104" s="293"/>
      <c r="O104" s="293"/>
      <c r="P104" s="291" t="s">
        <v>827</v>
      </c>
      <c r="Q104" s="291" t="s">
        <v>827</v>
      </c>
      <c r="R104" s="291" t="s">
        <v>827</v>
      </c>
      <c r="S104" s="291" t="s">
        <v>827</v>
      </c>
      <c r="T104" s="291" t="s">
        <v>827</v>
      </c>
      <c r="U104" s="291" t="s">
        <v>827</v>
      </c>
      <c r="V104" s="291" t="s">
        <v>827</v>
      </c>
      <c r="W104" s="295"/>
      <c r="X104" s="293"/>
      <c r="Y104" s="295"/>
      <c r="Z104" s="292"/>
      <c r="AA104" s="292"/>
      <c r="AB104" s="293" t="s">
        <v>828</v>
      </c>
      <c r="AC104" s="296">
        <v>45406</v>
      </c>
      <c r="AD104" s="293" t="s">
        <v>828</v>
      </c>
      <c r="AE104" s="296">
        <v>45411</v>
      </c>
      <c r="AF104" s="295"/>
      <c r="AG104" s="293"/>
      <c r="AH104" s="293"/>
      <c r="AI104" s="294"/>
      <c r="AJ104" s="293"/>
      <c r="AK104" s="292"/>
      <c r="AL104" s="292"/>
      <c r="AM104" s="293"/>
      <c r="AN104" s="292"/>
    </row>
    <row r="105" spans="1:40" ht="191.25" x14ac:dyDescent="0.25">
      <c r="A105" s="293"/>
      <c r="B105" s="293"/>
      <c r="C105" s="293"/>
      <c r="D105" s="293"/>
      <c r="E105" s="293"/>
      <c r="F105" s="293"/>
      <c r="G105" s="293"/>
      <c r="H105" s="293"/>
      <c r="I105" s="293"/>
      <c r="J105" s="297"/>
      <c r="K105" s="293"/>
      <c r="L105" s="293"/>
      <c r="M105" s="293"/>
      <c r="N105" s="293"/>
      <c r="O105" s="293"/>
      <c r="P105" s="293" t="s">
        <v>986</v>
      </c>
      <c r="Q105" s="293" t="s">
        <v>830</v>
      </c>
      <c r="R105" s="293" t="s">
        <v>987</v>
      </c>
      <c r="S105" s="293" t="s">
        <v>832</v>
      </c>
      <c r="T105" s="293" t="s">
        <v>833</v>
      </c>
      <c r="U105" s="293" t="s">
        <v>988</v>
      </c>
      <c r="V105" s="293" t="s">
        <v>989</v>
      </c>
      <c r="W105" s="295"/>
      <c r="X105" s="293"/>
      <c r="Y105" s="295"/>
      <c r="Z105" s="292"/>
      <c r="AA105" s="292"/>
      <c r="AB105" s="293" t="s">
        <v>836</v>
      </c>
      <c r="AC105" s="293" t="s">
        <v>990</v>
      </c>
      <c r="AD105" s="293" t="s">
        <v>836</v>
      </c>
      <c r="AE105" s="293" t="s">
        <v>991</v>
      </c>
      <c r="AF105" s="295"/>
      <c r="AG105" s="293"/>
      <c r="AH105" s="293"/>
      <c r="AI105" s="294"/>
      <c r="AJ105" s="293"/>
      <c r="AK105" s="292"/>
      <c r="AL105" s="292"/>
      <c r="AM105" s="293"/>
      <c r="AN105" s="292"/>
    </row>
    <row r="106" spans="1:40" x14ac:dyDescent="0.25">
      <c r="A106" s="293"/>
      <c r="B106" s="293"/>
      <c r="C106" s="293"/>
      <c r="D106" s="293"/>
      <c r="E106" s="293"/>
      <c r="F106" s="293"/>
      <c r="G106" s="293"/>
      <c r="H106" s="293"/>
      <c r="I106" s="293"/>
      <c r="J106" s="297"/>
      <c r="K106" s="293"/>
      <c r="L106" s="293"/>
      <c r="M106" s="293"/>
      <c r="N106" s="293"/>
      <c r="O106" s="293"/>
      <c r="P106" s="293"/>
      <c r="Q106" s="293"/>
      <c r="R106" s="293"/>
      <c r="S106" s="293"/>
      <c r="T106" s="293"/>
      <c r="U106" s="293"/>
      <c r="V106" s="293"/>
      <c r="W106" s="295"/>
      <c r="X106" s="293"/>
      <c r="Y106" s="295"/>
      <c r="Z106" s="292"/>
      <c r="AA106" s="292"/>
      <c r="AB106" s="293" t="s">
        <v>839</v>
      </c>
      <c r="AC106" s="293" t="s">
        <v>992</v>
      </c>
      <c r="AD106" s="293" t="s">
        <v>839</v>
      </c>
      <c r="AE106" s="293" t="s">
        <v>901</v>
      </c>
      <c r="AF106" s="295"/>
      <c r="AG106" s="293"/>
      <c r="AH106" s="293"/>
      <c r="AI106" s="294"/>
      <c r="AJ106" s="293"/>
      <c r="AK106" s="292"/>
      <c r="AL106" s="292"/>
      <c r="AM106" s="293"/>
      <c r="AN106" s="292"/>
    </row>
    <row r="107" spans="1:40" x14ac:dyDescent="0.25">
      <c r="A107" s="293"/>
      <c r="B107" s="293"/>
      <c r="C107" s="293"/>
      <c r="D107" s="293"/>
      <c r="E107" s="293"/>
      <c r="F107" s="293"/>
      <c r="G107" s="293"/>
      <c r="H107" s="293"/>
      <c r="I107" s="293"/>
      <c r="J107" s="297"/>
      <c r="K107" s="293"/>
      <c r="L107" s="293"/>
      <c r="M107" s="293"/>
      <c r="N107" s="293"/>
      <c r="O107" s="293"/>
      <c r="P107" s="293"/>
      <c r="Q107" s="293"/>
      <c r="R107" s="293"/>
      <c r="S107" s="293"/>
      <c r="T107" s="293"/>
      <c r="U107" s="293"/>
      <c r="V107" s="293"/>
      <c r="W107" s="295"/>
      <c r="X107" s="293"/>
      <c r="Y107" s="295"/>
      <c r="Z107" s="292"/>
      <c r="AA107" s="292"/>
      <c r="AB107" s="292"/>
      <c r="AC107" s="292"/>
      <c r="AD107" s="292"/>
      <c r="AE107" s="292"/>
      <c r="AF107" s="295"/>
      <c r="AG107" s="293"/>
      <c r="AH107" s="293"/>
      <c r="AI107" s="294"/>
      <c r="AJ107" s="293"/>
      <c r="AK107" s="292"/>
      <c r="AL107" s="292"/>
      <c r="AM107" s="293"/>
      <c r="AN107" s="292"/>
    </row>
    <row r="108" spans="1:40" x14ac:dyDescent="0.25">
      <c r="A108" s="293"/>
      <c r="B108" s="293"/>
      <c r="C108" s="293"/>
      <c r="D108" s="293"/>
      <c r="E108" s="293"/>
      <c r="F108" s="293"/>
      <c r="G108" s="293"/>
      <c r="H108" s="293"/>
      <c r="I108" s="293"/>
      <c r="J108" s="297"/>
      <c r="K108" s="293"/>
      <c r="L108" s="293"/>
      <c r="M108" s="293"/>
      <c r="N108" s="293"/>
      <c r="O108" s="293"/>
      <c r="P108" s="293"/>
      <c r="Q108" s="293"/>
      <c r="R108" s="293"/>
      <c r="S108" s="293"/>
      <c r="T108" s="293"/>
      <c r="U108" s="293"/>
      <c r="V108" s="293"/>
      <c r="W108" s="295"/>
      <c r="X108" s="293"/>
      <c r="Y108" s="295"/>
      <c r="Z108" s="292"/>
      <c r="AA108" s="292"/>
      <c r="AB108" s="292"/>
      <c r="AC108" s="292"/>
      <c r="AD108" s="293" t="s">
        <v>828</v>
      </c>
      <c r="AE108" s="296">
        <v>45415</v>
      </c>
      <c r="AF108" s="295"/>
      <c r="AG108" s="293"/>
      <c r="AH108" s="293"/>
      <c r="AI108" s="294"/>
      <c r="AJ108" s="293"/>
      <c r="AK108" s="292"/>
      <c r="AL108" s="292"/>
      <c r="AM108" s="293"/>
      <c r="AN108" s="292"/>
    </row>
    <row r="109" spans="1:40" ht="306" x14ac:dyDescent="0.25">
      <c r="A109" s="293"/>
      <c r="B109" s="293"/>
      <c r="C109" s="293"/>
      <c r="D109" s="293"/>
      <c r="E109" s="293"/>
      <c r="F109" s="293"/>
      <c r="G109" s="293"/>
      <c r="H109" s="293"/>
      <c r="I109" s="293"/>
      <c r="J109" s="297"/>
      <c r="K109" s="293"/>
      <c r="L109" s="293"/>
      <c r="M109" s="293"/>
      <c r="N109" s="293"/>
      <c r="O109" s="293"/>
      <c r="P109" s="293"/>
      <c r="Q109" s="293"/>
      <c r="R109" s="293"/>
      <c r="S109" s="293"/>
      <c r="T109" s="293"/>
      <c r="U109" s="293"/>
      <c r="V109" s="293"/>
      <c r="W109" s="295"/>
      <c r="X109" s="293"/>
      <c r="Y109" s="295"/>
      <c r="Z109" s="292"/>
      <c r="AA109" s="292"/>
      <c r="AB109" s="292"/>
      <c r="AC109" s="292"/>
      <c r="AD109" s="293" t="s">
        <v>836</v>
      </c>
      <c r="AE109" s="293" t="s">
        <v>993</v>
      </c>
      <c r="AF109" s="295"/>
      <c r="AG109" s="293"/>
      <c r="AH109" s="293"/>
      <c r="AI109" s="294"/>
      <c r="AJ109" s="293"/>
      <c r="AK109" s="292"/>
      <c r="AL109" s="292"/>
      <c r="AM109" s="293"/>
      <c r="AN109" s="292"/>
    </row>
    <row r="110" spans="1:40" x14ac:dyDescent="0.25">
      <c r="A110" s="293"/>
      <c r="B110" s="293"/>
      <c r="C110" s="293"/>
      <c r="D110" s="293"/>
      <c r="E110" s="293"/>
      <c r="F110" s="293"/>
      <c r="G110" s="293"/>
      <c r="H110" s="293"/>
      <c r="I110" s="293"/>
      <c r="J110" s="297"/>
      <c r="K110" s="293"/>
      <c r="L110" s="293"/>
      <c r="M110" s="293"/>
      <c r="N110" s="293"/>
      <c r="O110" s="293"/>
      <c r="P110" s="293"/>
      <c r="Q110" s="293"/>
      <c r="R110" s="293"/>
      <c r="S110" s="293"/>
      <c r="T110" s="293"/>
      <c r="U110" s="293"/>
      <c r="V110" s="293"/>
      <c r="W110" s="295"/>
      <c r="X110" s="293"/>
      <c r="Y110" s="295"/>
      <c r="Z110" s="292"/>
      <c r="AA110" s="292"/>
      <c r="AB110" s="292"/>
      <c r="AC110" s="292"/>
      <c r="AD110" s="293" t="s">
        <v>839</v>
      </c>
      <c r="AE110" s="293" t="s">
        <v>840</v>
      </c>
      <c r="AF110" s="295"/>
      <c r="AG110" s="293"/>
      <c r="AH110" s="293"/>
      <c r="AI110" s="294"/>
      <c r="AJ110" s="293"/>
      <c r="AK110" s="292"/>
      <c r="AL110" s="292"/>
      <c r="AM110" s="293"/>
      <c r="AN110" s="292"/>
    </row>
    <row r="111" spans="1:40" ht="89.25" x14ac:dyDescent="0.25">
      <c r="A111" s="293"/>
      <c r="B111" s="293"/>
      <c r="C111" s="293"/>
      <c r="D111" s="293"/>
      <c r="E111" s="293"/>
      <c r="F111" s="293"/>
      <c r="G111" s="293"/>
      <c r="H111" s="293"/>
      <c r="I111" s="293"/>
      <c r="J111" s="297"/>
      <c r="K111" s="293"/>
      <c r="L111" s="293" t="s">
        <v>994</v>
      </c>
      <c r="M111" s="293" t="s">
        <v>995</v>
      </c>
      <c r="N111" s="293" t="s">
        <v>996</v>
      </c>
      <c r="O111" s="293" t="s">
        <v>814</v>
      </c>
      <c r="P111" s="293" t="s">
        <v>815</v>
      </c>
      <c r="Q111" s="293" t="s">
        <v>816</v>
      </c>
      <c r="R111" s="293" t="s">
        <v>817</v>
      </c>
      <c r="S111" s="293" t="s">
        <v>818</v>
      </c>
      <c r="T111" s="293" t="s">
        <v>819</v>
      </c>
      <c r="U111" s="293" t="s">
        <v>820</v>
      </c>
      <c r="V111" s="293" t="s">
        <v>821</v>
      </c>
      <c r="W111" s="295" t="s">
        <v>822</v>
      </c>
      <c r="X111" s="293" t="s">
        <v>822</v>
      </c>
      <c r="Y111" s="295" t="s">
        <v>822</v>
      </c>
      <c r="Z111" s="292"/>
      <c r="AA111" s="292"/>
      <c r="AB111" s="292"/>
      <c r="AC111" s="292"/>
      <c r="AD111" s="292"/>
      <c r="AE111" s="292"/>
      <c r="AF111" s="295"/>
      <c r="AG111" s="293"/>
      <c r="AH111" s="293"/>
      <c r="AI111" s="294"/>
      <c r="AJ111" s="293"/>
      <c r="AK111" s="292"/>
      <c r="AL111" s="292"/>
      <c r="AM111" s="293"/>
      <c r="AN111" s="292"/>
    </row>
    <row r="112" spans="1:40" x14ac:dyDescent="0.25">
      <c r="A112" s="293"/>
      <c r="B112" s="293"/>
      <c r="C112" s="293"/>
      <c r="D112" s="293"/>
      <c r="E112" s="293"/>
      <c r="F112" s="293"/>
      <c r="G112" s="293"/>
      <c r="H112" s="293"/>
      <c r="I112" s="293"/>
      <c r="J112" s="297"/>
      <c r="K112" s="293"/>
      <c r="L112" s="293"/>
      <c r="M112" s="293"/>
      <c r="N112" s="293"/>
      <c r="O112" s="293"/>
      <c r="P112" s="291" t="s">
        <v>827</v>
      </c>
      <c r="Q112" s="291" t="s">
        <v>827</v>
      </c>
      <c r="R112" s="291" t="s">
        <v>827</v>
      </c>
      <c r="S112" s="291" t="s">
        <v>827</v>
      </c>
      <c r="T112" s="291" t="s">
        <v>827</v>
      </c>
      <c r="U112" s="291" t="s">
        <v>827</v>
      </c>
      <c r="V112" s="291" t="s">
        <v>827</v>
      </c>
      <c r="W112" s="295"/>
      <c r="X112" s="293"/>
      <c r="Y112" s="295"/>
      <c r="Z112" s="292"/>
      <c r="AA112" s="292"/>
      <c r="AB112" s="293" t="s">
        <v>828</v>
      </c>
      <c r="AC112" s="296">
        <v>45406</v>
      </c>
      <c r="AD112" s="293" t="s">
        <v>828</v>
      </c>
      <c r="AE112" s="296">
        <v>45411</v>
      </c>
      <c r="AF112" s="295"/>
      <c r="AG112" s="293"/>
      <c r="AH112" s="293"/>
      <c r="AI112" s="294"/>
      <c r="AJ112" s="293"/>
      <c r="AK112" s="292"/>
      <c r="AL112" s="292"/>
      <c r="AM112" s="293"/>
      <c r="AN112" s="292"/>
    </row>
    <row r="113" spans="1:40" ht="216.75" x14ac:dyDescent="0.25">
      <c r="A113" s="293"/>
      <c r="B113" s="293"/>
      <c r="C113" s="293"/>
      <c r="D113" s="293"/>
      <c r="E113" s="293"/>
      <c r="F113" s="293"/>
      <c r="G113" s="293"/>
      <c r="H113" s="293"/>
      <c r="I113" s="293"/>
      <c r="J113" s="297"/>
      <c r="K113" s="293"/>
      <c r="L113" s="293"/>
      <c r="M113" s="293"/>
      <c r="N113" s="293"/>
      <c r="O113" s="293"/>
      <c r="P113" s="293" t="s">
        <v>997</v>
      </c>
      <c r="Q113" s="293" t="s">
        <v>830</v>
      </c>
      <c r="R113" s="293" t="s">
        <v>998</v>
      </c>
      <c r="S113" s="293" t="s">
        <v>832</v>
      </c>
      <c r="T113" s="293" t="s">
        <v>833</v>
      </c>
      <c r="U113" s="293" t="s">
        <v>999</v>
      </c>
      <c r="V113" s="293" t="s">
        <v>1000</v>
      </c>
      <c r="W113" s="295"/>
      <c r="X113" s="293"/>
      <c r="Y113" s="295"/>
      <c r="Z113" s="292"/>
      <c r="AA113" s="292"/>
      <c r="AB113" s="293" t="s">
        <v>836</v>
      </c>
      <c r="AC113" s="293" t="s">
        <v>1001</v>
      </c>
      <c r="AD113" s="293" t="s">
        <v>836</v>
      </c>
      <c r="AE113" s="293" t="s">
        <v>1002</v>
      </c>
      <c r="AF113" s="295"/>
      <c r="AG113" s="293"/>
      <c r="AH113" s="293"/>
      <c r="AI113" s="294"/>
      <c r="AJ113" s="293"/>
      <c r="AK113" s="292"/>
      <c r="AL113" s="292"/>
      <c r="AM113" s="293"/>
      <c r="AN113" s="292"/>
    </row>
    <row r="114" spans="1:40" x14ac:dyDescent="0.25">
      <c r="A114" s="293"/>
      <c r="B114" s="293"/>
      <c r="C114" s="293"/>
      <c r="D114" s="293"/>
      <c r="E114" s="293"/>
      <c r="F114" s="293"/>
      <c r="G114" s="293"/>
      <c r="H114" s="293"/>
      <c r="I114" s="293"/>
      <c r="J114" s="297"/>
      <c r="K114" s="293"/>
      <c r="L114" s="293"/>
      <c r="M114" s="293"/>
      <c r="N114" s="293"/>
      <c r="O114" s="293"/>
      <c r="P114" s="293"/>
      <c r="Q114" s="293"/>
      <c r="R114" s="293"/>
      <c r="S114" s="293"/>
      <c r="T114" s="293"/>
      <c r="U114" s="293"/>
      <c r="V114" s="293"/>
      <c r="W114" s="295"/>
      <c r="X114" s="293"/>
      <c r="Y114" s="295"/>
      <c r="Z114" s="292"/>
      <c r="AA114" s="292"/>
      <c r="AB114" s="293" t="s">
        <v>839</v>
      </c>
      <c r="AC114" s="293" t="s">
        <v>992</v>
      </c>
      <c r="AD114" s="293" t="s">
        <v>839</v>
      </c>
      <c r="AE114" s="293" t="s">
        <v>901</v>
      </c>
      <c r="AF114" s="295"/>
      <c r="AG114" s="293"/>
      <c r="AH114" s="293"/>
      <c r="AI114" s="294"/>
      <c r="AJ114" s="293"/>
      <c r="AK114" s="292"/>
      <c r="AL114" s="292"/>
      <c r="AM114" s="293"/>
      <c r="AN114" s="292"/>
    </row>
    <row r="115" spans="1:40" x14ac:dyDescent="0.25">
      <c r="A115" s="293"/>
      <c r="B115" s="293"/>
      <c r="C115" s="293"/>
      <c r="D115" s="293"/>
      <c r="E115" s="293"/>
      <c r="F115" s="293"/>
      <c r="G115" s="293"/>
      <c r="H115" s="293"/>
      <c r="I115" s="293"/>
      <c r="J115" s="297"/>
      <c r="K115" s="293"/>
      <c r="L115" s="293"/>
      <c r="M115" s="293"/>
      <c r="N115" s="293"/>
      <c r="O115" s="293"/>
      <c r="P115" s="293"/>
      <c r="Q115" s="293"/>
      <c r="R115" s="293"/>
      <c r="S115" s="293"/>
      <c r="T115" s="293"/>
      <c r="U115" s="293"/>
      <c r="V115" s="293"/>
      <c r="W115" s="295"/>
      <c r="X115" s="293"/>
      <c r="Y115" s="295"/>
      <c r="Z115" s="292"/>
      <c r="AA115" s="292"/>
      <c r="AB115" s="292"/>
      <c r="AC115" s="292"/>
      <c r="AD115" s="292"/>
      <c r="AE115" s="292"/>
      <c r="AF115" s="295"/>
      <c r="AG115" s="293"/>
      <c r="AH115" s="293"/>
      <c r="AI115" s="294"/>
      <c r="AJ115" s="293"/>
      <c r="AK115" s="292"/>
      <c r="AL115" s="292"/>
      <c r="AM115" s="293"/>
      <c r="AN115" s="292"/>
    </row>
    <row r="116" spans="1:40" x14ac:dyDescent="0.25">
      <c r="A116" s="293"/>
      <c r="B116" s="293"/>
      <c r="C116" s="293"/>
      <c r="D116" s="293"/>
      <c r="E116" s="293"/>
      <c r="F116" s="293"/>
      <c r="G116" s="293"/>
      <c r="H116" s="293"/>
      <c r="I116" s="293"/>
      <c r="J116" s="297"/>
      <c r="K116" s="293"/>
      <c r="L116" s="293"/>
      <c r="M116" s="293"/>
      <c r="N116" s="293"/>
      <c r="O116" s="293"/>
      <c r="P116" s="293"/>
      <c r="Q116" s="293"/>
      <c r="R116" s="293"/>
      <c r="S116" s="293"/>
      <c r="T116" s="293"/>
      <c r="U116" s="293"/>
      <c r="V116" s="293"/>
      <c r="W116" s="295"/>
      <c r="X116" s="293"/>
      <c r="Y116" s="295"/>
      <c r="Z116" s="292"/>
      <c r="AA116" s="292"/>
      <c r="AB116" s="292"/>
      <c r="AC116" s="292"/>
      <c r="AD116" s="293" t="s">
        <v>828</v>
      </c>
      <c r="AE116" s="296">
        <v>45415</v>
      </c>
      <c r="AF116" s="295"/>
      <c r="AG116" s="293"/>
      <c r="AH116" s="293"/>
      <c r="AI116" s="294"/>
      <c r="AJ116" s="293"/>
      <c r="AK116" s="292"/>
      <c r="AL116" s="292"/>
      <c r="AM116" s="293"/>
      <c r="AN116" s="292"/>
    </row>
    <row r="117" spans="1:40" ht="369.75" x14ac:dyDescent="0.25">
      <c r="A117" s="293"/>
      <c r="B117" s="293"/>
      <c r="C117" s="293"/>
      <c r="D117" s="293"/>
      <c r="E117" s="293"/>
      <c r="F117" s="293"/>
      <c r="G117" s="293"/>
      <c r="H117" s="293"/>
      <c r="I117" s="293"/>
      <c r="J117" s="297"/>
      <c r="K117" s="293"/>
      <c r="L117" s="293"/>
      <c r="M117" s="293"/>
      <c r="N117" s="293"/>
      <c r="O117" s="293"/>
      <c r="P117" s="293"/>
      <c r="Q117" s="293"/>
      <c r="R117" s="293"/>
      <c r="S117" s="293"/>
      <c r="T117" s="293"/>
      <c r="U117" s="293"/>
      <c r="V117" s="293"/>
      <c r="W117" s="295"/>
      <c r="X117" s="293"/>
      <c r="Y117" s="295"/>
      <c r="Z117" s="292"/>
      <c r="AA117" s="292"/>
      <c r="AB117" s="292"/>
      <c r="AC117" s="292"/>
      <c r="AD117" s="293" t="s">
        <v>836</v>
      </c>
      <c r="AE117" s="293" t="s">
        <v>1003</v>
      </c>
      <c r="AF117" s="295"/>
      <c r="AG117" s="293"/>
      <c r="AH117" s="293"/>
      <c r="AI117" s="294"/>
      <c r="AJ117" s="293"/>
      <c r="AK117" s="292"/>
      <c r="AL117" s="292"/>
      <c r="AM117" s="293"/>
      <c r="AN117" s="292"/>
    </row>
    <row r="118" spans="1:40" x14ac:dyDescent="0.25">
      <c r="A118" s="293"/>
      <c r="B118" s="293"/>
      <c r="C118" s="293"/>
      <c r="D118" s="293"/>
      <c r="E118" s="293"/>
      <c r="F118" s="293"/>
      <c r="G118" s="293"/>
      <c r="H118" s="293"/>
      <c r="I118" s="293"/>
      <c r="J118" s="297"/>
      <c r="K118" s="293"/>
      <c r="L118" s="293"/>
      <c r="M118" s="293"/>
      <c r="N118" s="293"/>
      <c r="O118" s="293"/>
      <c r="P118" s="293"/>
      <c r="Q118" s="293"/>
      <c r="R118" s="293"/>
      <c r="S118" s="293"/>
      <c r="T118" s="293"/>
      <c r="U118" s="293"/>
      <c r="V118" s="293"/>
      <c r="W118" s="295"/>
      <c r="X118" s="293"/>
      <c r="Y118" s="295"/>
      <c r="Z118" s="292"/>
      <c r="AA118" s="292"/>
      <c r="AB118" s="292"/>
      <c r="AC118" s="292"/>
      <c r="AD118" s="293" t="s">
        <v>839</v>
      </c>
      <c r="AE118" s="293" t="s">
        <v>840</v>
      </c>
      <c r="AF118" s="295"/>
      <c r="AG118" s="293"/>
      <c r="AH118" s="293"/>
      <c r="AI118" s="294"/>
      <c r="AJ118" s="293"/>
      <c r="AK118" s="292"/>
      <c r="AL118" s="292"/>
      <c r="AM118" s="293"/>
      <c r="AN118" s="292"/>
    </row>
    <row r="119" spans="1:40" ht="165.75" x14ac:dyDescent="0.25">
      <c r="A119" s="293" t="s">
        <v>1004</v>
      </c>
      <c r="B119" s="293" t="s">
        <v>1005</v>
      </c>
      <c r="C119" s="293" t="s">
        <v>1006</v>
      </c>
      <c r="D119" s="293" t="s">
        <v>803</v>
      </c>
      <c r="E119" s="293" t="s">
        <v>804</v>
      </c>
      <c r="F119" s="293" t="s">
        <v>1007</v>
      </c>
      <c r="G119" s="293" t="s">
        <v>1008</v>
      </c>
      <c r="H119" s="293" t="s">
        <v>807</v>
      </c>
      <c r="I119" s="293" t="s">
        <v>888</v>
      </c>
      <c r="J119" s="297" t="s">
        <v>889</v>
      </c>
      <c r="K119" s="293" t="s">
        <v>810</v>
      </c>
      <c r="L119" s="293" t="s">
        <v>1009</v>
      </c>
      <c r="M119" s="293" t="s">
        <v>1010</v>
      </c>
      <c r="N119" s="293" t="s">
        <v>1011</v>
      </c>
      <c r="O119" s="293" t="s">
        <v>814</v>
      </c>
      <c r="P119" s="293" t="s">
        <v>815</v>
      </c>
      <c r="Q119" s="293" t="s">
        <v>816</v>
      </c>
      <c r="R119" s="293" t="s">
        <v>817</v>
      </c>
      <c r="S119" s="293" t="s">
        <v>818</v>
      </c>
      <c r="T119" s="293" t="s">
        <v>819</v>
      </c>
      <c r="U119" s="293" t="s">
        <v>820</v>
      </c>
      <c r="V119" s="293" t="s">
        <v>821</v>
      </c>
      <c r="W119" s="295" t="s">
        <v>822</v>
      </c>
      <c r="X119" s="293" t="s">
        <v>822</v>
      </c>
      <c r="Y119" s="295" t="s">
        <v>822</v>
      </c>
      <c r="Z119" s="292"/>
      <c r="AA119" s="292"/>
      <c r="AB119" s="292"/>
      <c r="AC119" s="292"/>
      <c r="AD119" s="292"/>
      <c r="AE119" s="292"/>
      <c r="AF119" s="295" t="s">
        <v>822</v>
      </c>
      <c r="AG119" s="293" t="s">
        <v>823</v>
      </c>
      <c r="AH119" s="293" t="s">
        <v>888</v>
      </c>
      <c r="AI119" s="297" t="s">
        <v>889</v>
      </c>
      <c r="AJ119" s="293" t="s">
        <v>810</v>
      </c>
      <c r="AK119" s="293" t="s">
        <v>1012</v>
      </c>
      <c r="AL119" s="293" t="s">
        <v>1013</v>
      </c>
      <c r="AM119" s="293" t="s">
        <v>1014</v>
      </c>
      <c r="AN119" s="292"/>
    </row>
    <row r="120" spans="1:40" x14ac:dyDescent="0.25">
      <c r="A120" s="293"/>
      <c r="B120" s="293"/>
      <c r="C120" s="293"/>
      <c r="D120" s="293"/>
      <c r="E120" s="293"/>
      <c r="F120" s="293"/>
      <c r="G120" s="293"/>
      <c r="H120" s="293"/>
      <c r="I120" s="293"/>
      <c r="J120" s="297"/>
      <c r="K120" s="293"/>
      <c r="L120" s="293"/>
      <c r="M120" s="293"/>
      <c r="N120" s="293"/>
      <c r="O120" s="293"/>
      <c r="P120" s="291" t="s">
        <v>827</v>
      </c>
      <c r="Q120" s="291" t="s">
        <v>827</v>
      </c>
      <c r="R120" s="291" t="s">
        <v>827</v>
      </c>
      <c r="S120" s="291" t="s">
        <v>827</v>
      </c>
      <c r="T120" s="291" t="s">
        <v>827</v>
      </c>
      <c r="U120" s="291" t="s">
        <v>827</v>
      </c>
      <c r="V120" s="291" t="s">
        <v>827</v>
      </c>
      <c r="W120" s="295"/>
      <c r="X120" s="293"/>
      <c r="Y120" s="295"/>
      <c r="Z120" s="292"/>
      <c r="AA120" s="292"/>
      <c r="AB120" s="293" t="s">
        <v>828</v>
      </c>
      <c r="AC120" s="296">
        <v>45405</v>
      </c>
      <c r="AD120" s="293" t="s">
        <v>828</v>
      </c>
      <c r="AE120" s="296">
        <v>45411</v>
      </c>
      <c r="AF120" s="295"/>
      <c r="AG120" s="293"/>
      <c r="AH120" s="293"/>
      <c r="AI120" s="297"/>
      <c r="AJ120" s="293"/>
      <c r="AK120" s="292"/>
      <c r="AL120" s="292"/>
      <c r="AM120" s="293"/>
      <c r="AN120" s="292"/>
    </row>
    <row r="121" spans="1:40" ht="318.75" x14ac:dyDescent="0.25">
      <c r="A121" s="293"/>
      <c r="B121" s="293"/>
      <c r="C121" s="293"/>
      <c r="D121" s="293"/>
      <c r="E121" s="293"/>
      <c r="F121" s="293"/>
      <c r="G121" s="293"/>
      <c r="H121" s="293"/>
      <c r="I121" s="293"/>
      <c r="J121" s="297"/>
      <c r="K121" s="293"/>
      <c r="L121" s="293"/>
      <c r="M121" s="293"/>
      <c r="N121" s="293"/>
      <c r="O121" s="293"/>
      <c r="P121" s="293" t="s">
        <v>1015</v>
      </c>
      <c r="Q121" s="293" t="s">
        <v>830</v>
      </c>
      <c r="R121" s="293" t="s">
        <v>1016</v>
      </c>
      <c r="S121" s="293" t="s">
        <v>832</v>
      </c>
      <c r="T121" s="293" t="s">
        <v>833</v>
      </c>
      <c r="U121" s="293" t="s">
        <v>1017</v>
      </c>
      <c r="V121" s="293" t="s">
        <v>1018</v>
      </c>
      <c r="W121" s="295"/>
      <c r="X121" s="293"/>
      <c r="Y121" s="295"/>
      <c r="Z121" s="292"/>
      <c r="AA121" s="292"/>
      <c r="AB121" s="293" t="s">
        <v>836</v>
      </c>
      <c r="AC121" s="293" t="s">
        <v>1019</v>
      </c>
      <c r="AD121" s="293" t="s">
        <v>836</v>
      </c>
      <c r="AE121" s="293" t="s">
        <v>1020</v>
      </c>
      <c r="AF121" s="295"/>
      <c r="AG121" s="293"/>
      <c r="AH121" s="293"/>
      <c r="AI121" s="297"/>
      <c r="AJ121" s="293"/>
      <c r="AK121" s="292"/>
      <c r="AL121" s="292"/>
      <c r="AM121" s="293"/>
      <c r="AN121" s="292"/>
    </row>
    <row r="122" spans="1:40" x14ac:dyDescent="0.25">
      <c r="A122" s="293"/>
      <c r="B122" s="293"/>
      <c r="C122" s="293"/>
      <c r="D122" s="293"/>
      <c r="E122" s="293"/>
      <c r="F122" s="293"/>
      <c r="G122" s="293"/>
      <c r="H122" s="293"/>
      <c r="I122" s="293"/>
      <c r="J122" s="297"/>
      <c r="K122" s="293"/>
      <c r="L122" s="293"/>
      <c r="M122" s="293"/>
      <c r="N122" s="293"/>
      <c r="O122" s="293"/>
      <c r="P122" s="293"/>
      <c r="Q122" s="293"/>
      <c r="R122" s="293"/>
      <c r="S122" s="293"/>
      <c r="T122" s="293"/>
      <c r="U122" s="293"/>
      <c r="V122" s="293"/>
      <c r="W122" s="295"/>
      <c r="X122" s="293"/>
      <c r="Y122" s="295"/>
      <c r="Z122" s="292"/>
      <c r="AA122" s="292"/>
      <c r="AB122" s="293" t="s">
        <v>839</v>
      </c>
      <c r="AC122" s="293" t="s">
        <v>1021</v>
      </c>
      <c r="AD122" s="293" t="s">
        <v>839</v>
      </c>
      <c r="AE122" s="293" t="s">
        <v>901</v>
      </c>
      <c r="AF122" s="295"/>
      <c r="AG122" s="293"/>
      <c r="AH122" s="293"/>
      <c r="AI122" s="297"/>
      <c r="AJ122" s="293"/>
      <c r="AK122" s="292"/>
      <c r="AL122" s="292"/>
      <c r="AM122" s="293"/>
      <c r="AN122" s="292"/>
    </row>
    <row r="123" spans="1:40" x14ac:dyDescent="0.25">
      <c r="A123" s="293"/>
      <c r="B123" s="293"/>
      <c r="C123" s="293"/>
      <c r="D123" s="293"/>
      <c r="E123" s="293"/>
      <c r="F123" s="293"/>
      <c r="G123" s="293"/>
      <c r="H123" s="293"/>
      <c r="I123" s="293"/>
      <c r="J123" s="297"/>
      <c r="K123" s="293"/>
      <c r="L123" s="293"/>
      <c r="M123" s="293"/>
      <c r="N123" s="293"/>
      <c r="O123" s="293"/>
      <c r="P123" s="293"/>
      <c r="Q123" s="293"/>
      <c r="R123" s="293"/>
      <c r="S123" s="293"/>
      <c r="T123" s="293"/>
      <c r="U123" s="293"/>
      <c r="V123" s="293"/>
      <c r="W123" s="295"/>
      <c r="X123" s="293"/>
      <c r="Y123" s="295"/>
      <c r="Z123" s="292"/>
      <c r="AA123" s="292"/>
      <c r="AB123" s="292"/>
      <c r="AC123" s="292"/>
      <c r="AD123" s="292"/>
      <c r="AE123" s="292"/>
      <c r="AF123" s="295"/>
      <c r="AG123" s="293"/>
      <c r="AH123" s="293"/>
      <c r="AI123" s="297"/>
      <c r="AJ123" s="293"/>
      <c r="AK123" s="292"/>
      <c r="AL123" s="292"/>
      <c r="AM123" s="293"/>
      <c r="AN123" s="292"/>
    </row>
    <row r="124" spans="1:40" x14ac:dyDescent="0.25">
      <c r="A124" s="293"/>
      <c r="B124" s="293"/>
      <c r="C124" s="293"/>
      <c r="D124" s="293"/>
      <c r="E124" s="293"/>
      <c r="F124" s="293"/>
      <c r="G124" s="293"/>
      <c r="H124" s="293"/>
      <c r="I124" s="293"/>
      <c r="J124" s="297"/>
      <c r="K124" s="293"/>
      <c r="L124" s="293"/>
      <c r="M124" s="293"/>
      <c r="N124" s="293"/>
      <c r="O124" s="293"/>
      <c r="P124" s="293"/>
      <c r="Q124" s="293"/>
      <c r="R124" s="293"/>
      <c r="S124" s="293"/>
      <c r="T124" s="293"/>
      <c r="U124" s="293"/>
      <c r="V124" s="293"/>
      <c r="W124" s="295"/>
      <c r="X124" s="293"/>
      <c r="Y124" s="295"/>
      <c r="Z124" s="292"/>
      <c r="AA124" s="292"/>
      <c r="AB124" s="292"/>
      <c r="AC124" s="292"/>
      <c r="AD124" s="293" t="s">
        <v>828</v>
      </c>
      <c r="AE124" s="296">
        <v>45414</v>
      </c>
      <c r="AF124" s="295"/>
      <c r="AG124" s="293"/>
      <c r="AH124" s="293"/>
      <c r="AI124" s="297"/>
      <c r="AJ124" s="293"/>
      <c r="AK124" s="292"/>
      <c r="AL124" s="292"/>
      <c r="AM124" s="293"/>
      <c r="AN124" s="292"/>
    </row>
    <row r="125" spans="1:40" ht="242.25" x14ac:dyDescent="0.25">
      <c r="A125" s="293"/>
      <c r="B125" s="293"/>
      <c r="C125" s="293"/>
      <c r="D125" s="293"/>
      <c r="E125" s="293"/>
      <c r="F125" s="293"/>
      <c r="G125" s="293"/>
      <c r="H125" s="293"/>
      <c r="I125" s="293"/>
      <c r="J125" s="297"/>
      <c r="K125" s="293"/>
      <c r="L125" s="293"/>
      <c r="M125" s="293"/>
      <c r="N125" s="293"/>
      <c r="O125" s="293"/>
      <c r="P125" s="293"/>
      <c r="Q125" s="293"/>
      <c r="R125" s="293"/>
      <c r="S125" s="293"/>
      <c r="T125" s="293"/>
      <c r="U125" s="293"/>
      <c r="V125" s="293"/>
      <c r="W125" s="295"/>
      <c r="X125" s="293"/>
      <c r="Y125" s="295"/>
      <c r="Z125" s="292"/>
      <c r="AA125" s="292"/>
      <c r="AB125" s="292"/>
      <c r="AC125" s="292"/>
      <c r="AD125" s="293" t="s">
        <v>836</v>
      </c>
      <c r="AE125" s="293" t="s">
        <v>1022</v>
      </c>
      <c r="AF125" s="295"/>
      <c r="AG125" s="293"/>
      <c r="AH125" s="293"/>
      <c r="AI125" s="297"/>
      <c r="AJ125" s="293"/>
      <c r="AK125" s="292"/>
      <c r="AL125" s="292"/>
      <c r="AM125" s="293"/>
      <c r="AN125" s="292"/>
    </row>
    <row r="126" spans="1:40" x14ac:dyDescent="0.25">
      <c r="A126" s="293"/>
      <c r="B126" s="293"/>
      <c r="C126" s="293"/>
      <c r="D126" s="293"/>
      <c r="E126" s="293"/>
      <c r="F126" s="293"/>
      <c r="G126" s="293"/>
      <c r="H126" s="293"/>
      <c r="I126" s="293"/>
      <c r="J126" s="297"/>
      <c r="K126" s="293"/>
      <c r="L126" s="293"/>
      <c r="M126" s="293"/>
      <c r="N126" s="293"/>
      <c r="O126" s="293"/>
      <c r="P126" s="293"/>
      <c r="Q126" s="293"/>
      <c r="R126" s="293"/>
      <c r="S126" s="293"/>
      <c r="T126" s="293"/>
      <c r="U126" s="293"/>
      <c r="V126" s="293"/>
      <c r="W126" s="295"/>
      <c r="X126" s="293"/>
      <c r="Y126" s="295"/>
      <c r="Z126" s="292"/>
      <c r="AA126" s="292"/>
      <c r="AB126" s="292"/>
      <c r="AC126" s="292"/>
      <c r="AD126" s="293" t="s">
        <v>839</v>
      </c>
      <c r="AE126" s="293" t="s">
        <v>1023</v>
      </c>
      <c r="AF126" s="295"/>
      <c r="AG126" s="293"/>
      <c r="AH126" s="293"/>
      <c r="AI126" s="297"/>
      <c r="AJ126" s="293"/>
      <c r="AK126" s="292"/>
      <c r="AL126" s="292"/>
      <c r="AM126" s="293"/>
      <c r="AN126" s="292"/>
    </row>
    <row r="127" spans="1:40" ht="191.25" x14ac:dyDescent="0.25">
      <c r="A127" s="293"/>
      <c r="B127" s="293"/>
      <c r="C127" s="293"/>
      <c r="D127" s="293"/>
      <c r="E127" s="293"/>
      <c r="F127" s="293"/>
      <c r="G127" s="293"/>
      <c r="H127" s="293"/>
      <c r="I127" s="293"/>
      <c r="J127" s="297"/>
      <c r="K127" s="293"/>
      <c r="L127" s="293" t="s">
        <v>1024</v>
      </c>
      <c r="M127" s="293" t="s">
        <v>1025</v>
      </c>
      <c r="N127" s="293" t="s">
        <v>1026</v>
      </c>
      <c r="O127" s="293" t="s">
        <v>814</v>
      </c>
      <c r="P127" s="293" t="s">
        <v>815</v>
      </c>
      <c r="Q127" s="293" t="s">
        <v>816</v>
      </c>
      <c r="R127" s="293" t="s">
        <v>817</v>
      </c>
      <c r="S127" s="293" t="s">
        <v>818</v>
      </c>
      <c r="T127" s="293" t="s">
        <v>819</v>
      </c>
      <c r="U127" s="293" t="s">
        <v>820</v>
      </c>
      <c r="V127" s="293" t="s">
        <v>821</v>
      </c>
      <c r="W127" s="295" t="s">
        <v>822</v>
      </c>
      <c r="X127" s="293" t="s">
        <v>822</v>
      </c>
      <c r="Y127" s="295" t="s">
        <v>822</v>
      </c>
      <c r="Z127" s="292"/>
      <c r="AA127" s="292"/>
      <c r="AB127" s="292"/>
      <c r="AC127" s="292"/>
      <c r="AD127" s="292"/>
      <c r="AE127" s="292"/>
      <c r="AF127" s="295"/>
      <c r="AG127" s="293"/>
      <c r="AH127" s="293"/>
      <c r="AI127" s="297"/>
      <c r="AJ127" s="293"/>
      <c r="AK127" s="292"/>
      <c r="AL127" s="292"/>
      <c r="AM127" s="293"/>
      <c r="AN127" s="292"/>
    </row>
    <row r="128" spans="1:40" x14ac:dyDescent="0.25">
      <c r="A128" s="293"/>
      <c r="B128" s="293"/>
      <c r="C128" s="293"/>
      <c r="D128" s="293"/>
      <c r="E128" s="293"/>
      <c r="F128" s="293"/>
      <c r="G128" s="293"/>
      <c r="H128" s="293"/>
      <c r="I128" s="293"/>
      <c r="J128" s="297"/>
      <c r="K128" s="293"/>
      <c r="L128" s="293"/>
      <c r="M128" s="293"/>
      <c r="N128" s="293"/>
      <c r="O128" s="293"/>
      <c r="P128" s="291" t="s">
        <v>827</v>
      </c>
      <c r="Q128" s="291" t="s">
        <v>827</v>
      </c>
      <c r="R128" s="291" t="s">
        <v>827</v>
      </c>
      <c r="S128" s="291" t="s">
        <v>827</v>
      </c>
      <c r="T128" s="291" t="s">
        <v>827</v>
      </c>
      <c r="U128" s="291" t="s">
        <v>827</v>
      </c>
      <c r="V128" s="291" t="s">
        <v>827</v>
      </c>
      <c r="W128" s="295"/>
      <c r="X128" s="293"/>
      <c r="Y128" s="295"/>
      <c r="Z128" s="292"/>
      <c r="AA128" s="292"/>
      <c r="AB128" s="293" t="s">
        <v>828</v>
      </c>
      <c r="AC128" s="296">
        <v>45405</v>
      </c>
      <c r="AD128" s="293" t="s">
        <v>828</v>
      </c>
      <c r="AE128" s="296">
        <v>45411</v>
      </c>
      <c r="AF128" s="295"/>
      <c r="AG128" s="293"/>
      <c r="AH128" s="293"/>
      <c r="AI128" s="297"/>
      <c r="AJ128" s="293"/>
      <c r="AK128" s="292"/>
      <c r="AL128" s="292"/>
      <c r="AM128" s="293"/>
      <c r="AN128" s="292"/>
    </row>
    <row r="129" spans="1:40" ht="409.5" x14ac:dyDescent="0.25">
      <c r="A129" s="293"/>
      <c r="B129" s="293"/>
      <c r="C129" s="293"/>
      <c r="D129" s="293"/>
      <c r="E129" s="293"/>
      <c r="F129" s="293"/>
      <c r="G129" s="293"/>
      <c r="H129" s="293"/>
      <c r="I129" s="293"/>
      <c r="J129" s="297"/>
      <c r="K129" s="293"/>
      <c r="L129" s="293"/>
      <c r="M129" s="293"/>
      <c r="N129" s="293"/>
      <c r="O129" s="293"/>
      <c r="P129" s="293" t="s">
        <v>1015</v>
      </c>
      <c r="Q129" s="293" t="s">
        <v>830</v>
      </c>
      <c r="R129" s="293" t="s">
        <v>1027</v>
      </c>
      <c r="S129" s="293" t="s">
        <v>832</v>
      </c>
      <c r="T129" s="293" t="s">
        <v>833</v>
      </c>
      <c r="U129" s="293" t="s">
        <v>1028</v>
      </c>
      <c r="V129" s="293" t="s">
        <v>1029</v>
      </c>
      <c r="W129" s="295"/>
      <c r="X129" s="293"/>
      <c r="Y129" s="295"/>
      <c r="Z129" s="292"/>
      <c r="AA129" s="292"/>
      <c r="AB129" s="293" t="s">
        <v>836</v>
      </c>
      <c r="AC129" s="293" t="s">
        <v>1030</v>
      </c>
      <c r="AD129" s="293" t="s">
        <v>836</v>
      </c>
      <c r="AE129" s="293" t="s">
        <v>1031</v>
      </c>
      <c r="AF129" s="295"/>
      <c r="AG129" s="293"/>
      <c r="AH129" s="293"/>
      <c r="AI129" s="297"/>
      <c r="AJ129" s="293"/>
      <c r="AK129" s="292"/>
      <c r="AL129" s="292"/>
      <c r="AM129" s="293"/>
      <c r="AN129" s="292"/>
    </row>
    <row r="130" spans="1:40" x14ac:dyDescent="0.25">
      <c r="A130" s="293"/>
      <c r="B130" s="293"/>
      <c r="C130" s="293"/>
      <c r="D130" s="293"/>
      <c r="E130" s="293"/>
      <c r="F130" s="293"/>
      <c r="G130" s="293"/>
      <c r="H130" s="293"/>
      <c r="I130" s="293"/>
      <c r="J130" s="297"/>
      <c r="K130" s="293"/>
      <c r="L130" s="293"/>
      <c r="M130" s="293"/>
      <c r="N130" s="293"/>
      <c r="O130" s="293"/>
      <c r="P130" s="293"/>
      <c r="Q130" s="293"/>
      <c r="R130" s="293"/>
      <c r="S130" s="293"/>
      <c r="T130" s="293"/>
      <c r="U130" s="293"/>
      <c r="V130" s="293"/>
      <c r="W130" s="295"/>
      <c r="X130" s="293"/>
      <c r="Y130" s="295"/>
      <c r="Z130" s="292"/>
      <c r="AA130" s="292"/>
      <c r="AB130" s="293" t="s">
        <v>839</v>
      </c>
      <c r="AC130" s="293" t="s">
        <v>1021</v>
      </c>
      <c r="AD130" s="293" t="s">
        <v>839</v>
      </c>
      <c r="AE130" s="293" t="s">
        <v>901</v>
      </c>
      <c r="AF130" s="295"/>
      <c r="AG130" s="293"/>
      <c r="AH130" s="293"/>
      <c r="AI130" s="297"/>
      <c r="AJ130" s="293"/>
      <c r="AK130" s="292"/>
      <c r="AL130" s="292"/>
      <c r="AM130" s="293"/>
      <c r="AN130" s="292"/>
    </row>
    <row r="131" spans="1:40" x14ac:dyDescent="0.25">
      <c r="A131" s="293"/>
      <c r="B131" s="293"/>
      <c r="C131" s="293"/>
      <c r="D131" s="293"/>
      <c r="E131" s="293"/>
      <c r="F131" s="293"/>
      <c r="G131" s="293"/>
      <c r="H131" s="293"/>
      <c r="I131" s="293"/>
      <c r="J131" s="297"/>
      <c r="K131" s="293"/>
      <c r="L131" s="293"/>
      <c r="M131" s="293"/>
      <c r="N131" s="293"/>
      <c r="O131" s="293"/>
      <c r="P131" s="293"/>
      <c r="Q131" s="293"/>
      <c r="R131" s="293"/>
      <c r="S131" s="293"/>
      <c r="T131" s="293"/>
      <c r="U131" s="293"/>
      <c r="V131" s="293"/>
      <c r="W131" s="295"/>
      <c r="X131" s="293"/>
      <c r="Y131" s="295"/>
      <c r="Z131" s="292"/>
      <c r="AA131" s="292"/>
      <c r="AB131" s="292"/>
      <c r="AC131" s="292"/>
      <c r="AD131" s="292"/>
      <c r="AE131" s="292"/>
      <c r="AF131" s="295"/>
      <c r="AG131" s="293"/>
      <c r="AH131" s="293"/>
      <c r="AI131" s="297"/>
      <c r="AJ131" s="293"/>
      <c r="AK131" s="292"/>
      <c r="AL131" s="292"/>
      <c r="AM131" s="293"/>
      <c r="AN131" s="292"/>
    </row>
    <row r="132" spans="1:40" x14ac:dyDescent="0.25">
      <c r="A132" s="293"/>
      <c r="B132" s="293"/>
      <c r="C132" s="293"/>
      <c r="D132" s="293"/>
      <c r="E132" s="293"/>
      <c r="F132" s="293"/>
      <c r="G132" s="293"/>
      <c r="H132" s="293"/>
      <c r="I132" s="293"/>
      <c r="J132" s="297"/>
      <c r="K132" s="293"/>
      <c r="L132" s="293"/>
      <c r="M132" s="293"/>
      <c r="N132" s="293"/>
      <c r="O132" s="293"/>
      <c r="P132" s="293"/>
      <c r="Q132" s="293"/>
      <c r="R132" s="293"/>
      <c r="S132" s="293"/>
      <c r="T132" s="293"/>
      <c r="U132" s="293"/>
      <c r="V132" s="293"/>
      <c r="W132" s="295"/>
      <c r="X132" s="293"/>
      <c r="Y132" s="295"/>
      <c r="Z132" s="292"/>
      <c r="AA132" s="292"/>
      <c r="AB132" s="292"/>
      <c r="AC132" s="292"/>
      <c r="AD132" s="293" t="s">
        <v>828</v>
      </c>
      <c r="AE132" s="296">
        <v>45414</v>
      </c>
      <c r="AF132" s="295"/>
      <c r="AG132" s="293"/>
      <c r="AH132" s="293"/>
      <c r="AI132" s="297"/>
      <c r="AJ132" s="293"/>
      <c r="AK132" s="292"/>
      <c r="AL132" s="292"/>
      <c r="AM132" s="293"/>
      <c r="AN132" s="292"/>
    </row>
    <row r="133" spans="1:40" ht="216.75" x14ac:dyDescent="0.25">
      <c r="A133" s="293"/>
      <c r="B133" s="293"/>
      <c r="C133" s="293"/>
      <c r="D133" s="293"/>
      <c r="E133" s="293"/>
      <c r="F133" s="293"/>
      <c r="G133" s="293"/>
      <c r="H133" s="293"/>
      <c r="I133" s="293"/>
      <c r="J133" s="297"/>
      <c r="K133" s="293"/>
      <c r="L133" s="293"/>
      <c r="M133" s="293"/>
      <c r="N133" s="293"/>
      <c r="O133" s="293"/>
      <c r="P133" s="293"/>
      <c r="Q133" s="293"/>
      <c r="R133" s="293"/>
      <c r="S133" s="293"/>
      <c r="T133" s="293"/>
      <c r="U133" s="293"/>
      <c r="V133" s="293"/>
      <c r="W133" s="295"/>
      <c r="X133" s="293"/>
      <c r="Y133" s="295"/>
      <c r="Z133" s="292"/>
      <c r="AA133" s="292"/>
      <c r="AB133" s="292"/>
      <c r="AC133" s="292"/>
      <c r="AD133" s="293" t="s">
        <v>836</v>
      </c>
      <c r="AE133" s="293" t="s">
        <v>1032</v>
      </c>
      <c r="AF133" s="295"/>
      <c r="AG133" s="293"/>
      <c r="AH133" s="293"/>
      <c r="AI133" s="297"/>
      <c r="AJ133" s="293"/>
      <c r="AK133" s="292"/>
      <c r="AL133" s="292"/>
      <c r="AM133" s="293"/>
      <c r="AN133" s="292"/>
    </row>
    <row r="134" spans="1:40" x14ac:dyDescent="0.25">
      <c r="A134" s="293"/>
      <c r="B134" s="293"/>
      <c r="C134" s="293"/>
      <c r="D134" s="293"/>
      <c r="E134" s="293"/>
      <c r="F134" s="293"/>
      <c r="G134" s="293"/>
      <c r="H134" s="293"/>
      <c r="I134" s="293"/>
      <c r="J134" s="297"/>
      <c r="K134" s="293"/>
      <c r="L134" s="293"/>
      <c r="M134" s="293"/>
      <c r="N134" s="293"/>
      <c r="O134" s="293"/>
      <c r="P134" s="293"/>
      <c r="Q134" s="293"/>
      <c r="R134" s="293"/>
      <c r="S134" s="293"/>
      <c r="T134" s="293"/>
      <c r="U134" s="293"/>
      <c r="V134" s="293"/>
      <c r="W134" s="295"/>
      <c r="X134" s="293"/>
      <c r="Y134" s="295"/>
      <c r="Z134" s="292"/>
      <c r="AA134" s="292"/>
      <c r="AB134" s="292"/>
      <c r="AC134" s="292"/>
      <c r="AD134" s="293" t="s">
        <v>839</v>
      </c>
      <c r="AE134" s="293" t="s">
        <v>1023</v>
      </c>
      <c r="AF134" s="295"/>
      <c r="AG134" s="293"/>
      <c r="AH134" s="293"/>
      <c r="AI134" s="297"/>
      <c r="AJ134" s="293"/>
      <c r="AK134" s="292"/>
      <c r="AL134" s="292"/>
      <c r="AM134" s="293"/>
      <c r="AN134" s="292"/>
    </row>
    <row r="135" spans="1:40" ht="216.75" x14ac:dyDescent="0.25">
      <c r="A135" s="293"/>
      <c r="B135" s="293"/>
      <c r="C135" s="293"/>
      <c r="D135" s="293"/>
      <c r="E135" s="293"/>
      <c r="F135" s="293"/>
      <c r="G135" s="293"/>
      <c r="H135" s="293"/>
      <c r="I135" s="293"/>
      <c r="J135" s="297"/>
      <c r="K135" s="293"/>
      <c r="L135" s="293" t="s">
        <v>1033</v>
      </c>
      <c r="M135" s="293" t="s">
        <v>1034</v>
      </c>
      <c r="N135" s="293" t="s">
        <v>1035</v>
      </c>
      <c r="O135" s="293" t="s">
        <v>814</v>
      </c>
      <c r="P135" s="293" t="s">
        <v>815</v>
      </c>
      <c r="Q135" s="293" t="s">
        <v>816</v>
      </c>
      <c r="R135" s="293" t="s">
        <v>817</v>
      </c>
      <c r="S135" s="293" t="s">
        <v>818</v>
      </c>
      <c r="T135" s="293" t="s">
        <v>819</v>
      </c>
      <c r="U135" s="293" t="s">
        <v>820</v>
      </c>
      <c r="V135" s="293" t="s">
        <v>821</v>
      </c>
      <c r="W135" s="295" t="s">
        <v>822</v>
      </c>
      <c r="X135" s="293" t="s">
        <v>822</v>
      </c>
      <c r="Y135" s="295" t="s">
        <v>822</v>
      </c>
      <c r="Z135" s="292"/>
      <c r="AA135" s="292"/>
      <c r="AB135" s="292"/>
      <c r="AC135" s="292"/>
      <c r="AD135" s="292"/>
      <c r="AE135" s="292"/>
      <c r="AF135" s="295"/>
      <c r="AG135" s="293"/>
      <c r="AH135" s="293"/>
      <c r="AI135" s="297"/>
      <c r="AJ135" s="293"/>
      <c r="AK135" s="292"/>
      <c r="AL135" s="292"/>
      <c r="AM135" s="293"/>
      <c r="AN135" s="292"/>
    </row>
    <row r="136" spans="1:40" x14ac:dyDescent="0.25">
      <c r="A136" s="293"/>
      <c r="B136" s="293"/>
      <c r="C136" s="293"/>
      <c r="D136" s="293"/>
      <c r="E136" s="293"/>
      <c r="F136" s="293"/>
      <c r="G136" s="293"/>
      <c r="H136" s="293"/>
      <c r="I136" s="293"/>
      <c r="J136" s="297"/>
      <c r="K136" s="293"/>
      <c r="L136" s="293"/>
      <c r="M136" s="293"/>
      <c r="N136" s="293"/>
      <c r="O136" s="293"/>
      <c r="P136" s="291" t="s">
        <v>827</v>
      </c>
      <c r="Q136" s="291" t="s">
        <v>827</v>
      </c>
      <c r="R136" s="291" t="s">
        <v>827</v>
      </c>
      <c r="S136" s="291" t="s">
        <v>827</v>
      </c>
      <c r="T136" s="291" t="s">
        <v>827</v>
      </c>
      <c r="U136" s="291" t="s">
        <v>827</v>
      </c>
      <c r="V136" s="291" t="s">
        <v>827</v>
      </c>
      <c r="W136" s="295"/>
      <c r="X136" s="293"/>
      <c r="Y136" s="295"/>
      <c r="Z136" s="292"/>
      <c r="AA136" s="292"/>
      <c r="AB136" s="293" t="s">
        <v>828</v>
      </c>
      <c r="AC136" s="296">
        <v>45405</v>
      </c>
      <c r="AD136" s="293" t="s">
        <v>828</v>
      </c>
      <c r="AE136" s="296">
        <v>45411</v>
      </c>
      <c r="AF136" s="295"/>
      <c r="AG136" s="293"/>
      <c r="AH136" s="293"/>
      <c r="AI136" s="297"/>
      <c r="AJ136" s="293"/>
      <c r="AK136" s="292"/>
      <c r="AL136" s="292"/>
      <c r="AM136" s="293"/>
      <c r="AN136" s="292"/>
    </row>
    <row r="137" spans="1:40" ht="204" x14ac:dyDescent="0.25">
      <c r="A137" s="293"/>
      <c r="B137" s="293"/>
      <c r="C137" s="293"/>
      <c r="D137" s="293"/>
      <c r="E137" s="293"/>
      <c r="F137" s="293"/>
      <c r="G137" s="293"/>
      <c r="H137" s="293"/>
      <c r="I137" s="293"/>
      <c r="J137" s="297"/>
      <c r="K137" s="293"/>
      <c r="L137" s="293"/>
      <c r="M137" s="293"/>
      <c r="N137" s="293"/>
      <c r="O137" s="293"/>
      <c r="P137" s="293" t="s">
        <v>1015</v>
      </c>
      <c r="Q137" s="293" t="s">
        <v>830</v>
      </c>
      <c r="R137" s="293" t="s">
        <v>1027</v>
      </c>
      <c r="S137" s="293" t="s">
        <v>832</v>
      </c>
      <c r="T137" s="293" t="s">
        <v>833</v>
      </c>
      <c r="U137" s="293" t="s">
        <v>1036</v>
      </c>
      <c r="V137" s="293" t="s">
        <v>1037</v>
      </c>
      <c r="W137" s="295"/>
      <c r="X137" s="293"/>
      <c r="Y137" s="295"/>
      <c r="Z137" s="292"/>
      <c r="AA137" s="292"/>
      <c r="AB137" s="293" t="s">
        <v>836</v>
      </c>
      <c r="AC137" s="293" t="s">
        <v>1038</v>
      </c>
      <c r="AD137" s="293" t="s">
        <v>836</v>
      </c>
      <c r="AE137" s="293" t="s">
        <v>1039</v>
      </c>
      <c r="AF137" s="295"/>
      <c r="AG137" s="293"/>
      <c r="AH137" s="293"/>
      <c r="AI137" s="297"/>
      <c r="AJ137" s="293"/>
      <c r="AK137" s="292"/>
      <c r="AL137" s="292"/>
      <c r="AM137" s="293"/>
      <c r="AN137" s="292"/>
    </row>
    <row r="138" spans="1:40" x14ac:dyDescent="0.25">
      <c r="A138" s="293"/>
      <c r="B138" s="293"/>
      <c r="C138" s="293"/>
      <c r="D138" s="293"/>
      <c r="E138" s="293"/>
      <c r="F138" s="293"/>
      <c r="G138" s="293"/>
      <c r="H138" s="293"/>
      <c r="I138" s="293"/>
      <c r="J138" s="297"/>
      <c r="K138" s="293"/>
      <c r="L138" s="293"/>
      <c r="M138" s="293"/>
      <c r="N138" s="293"/>
      <c r="O138" s="293"/>
      <c r="P138" s="293"/>
      <c r="Q138" s="293"/>
      <c r="R138" s="293"/>
      <c r="S138" s="293"/>
      <c r="T138" s="293"/>
      <c r="U138" s="293"/>
      <c r="V138" s="293"/>
      <c r="W138" s="295"/>
      <c r="X138" s="293"/>
      <c r="Y138" s="295"/>
      <c r="Z138" s="292"/>
      <c r="AA138" s="292"/>
      <c r="AB138" s="293" t="s">
        <v>839</v>
      </c>
      <c r="AC138" s="293" t="s">
        <v>1021</v>
      </c>
      <c r="AD138" s="293" t="s">
        <v>839</v>
      </c>
      <c r="AE138" s="293" t="s">
        <v>901</v>
      </c>
      <c r="AF138" s="295"/>
      <c r="AG138" s="293"/>
      <c r="AH138" s="293"/>
      <c r="AI138" s="297"/>
      <c r="AJ138" s="293"/>
      <c r="AK138" s="292"/>
      <c r="AL138" s="292"/>
      <c r="AM138" s="293"/>
      <c r="AN138" s="292"/>
    </row>
    <row r="139" spans="1:40" x14ac:dyDescent="0.25">
      <c r="A139" s="293"/>
      <c r="B139" s="293"/>
      <c r="C139" s="293"/>
      <c r="D139" s="293"/>
      <c r="E139" s="293"/>
      <c r="F139" s="293"/>
      <c r="G139" s="293"/>
      <c r="H139" s="293"/>
      <c r="I139" s="293"/>
      <c r="J139" s="297"/>
      <c r="K139" s="293"/>
      <c r="L139" s="293"/>
      <c r="M139" s="293"/>
      <c r="N139" s="293"/>
      <c r="O139" s="293"/>
      <c r="P139" s="293"/>
      <c r="Q139" s="293"/>
      <c r="R139" s="293"/>
      <c r="S139" s="293"/>
      <c r="T139" s="293"/>
      <c r="U139" s="293"/>
      <c r="V139" s="293"/>
      <c r="W139" s="295"/>
      <c r="X139" s="293"/>
      <c r="Y139" s="295"/>
      <c r="Z139" s="292"/>
      <c r="AA139" s="292"/>
      <c r="AB139" s="292"/>
      <c r="AC139" s="292"/>
      <c r="AD139" s="292"/>
      <c r="AE139" s="292"/>
      <c r="AF139" s="295"/>
      <c r="AG139" s="293"/>
      <c r="AH139" s="293"/>
      <c r="AI139" s="297"/>
      <c r="AJ139" s="293"/>
      <c r="AK139" s="292"/>
      <c r="AL139" s="292"/>
      <c r="AM139" s="293"/>
      <c r="AN139" s="292"/>
    </row>
    <row r="140" spans="1:40" x14ac:dyDescent="0.25">
      <c r="A140" s="293"/>
      <c r="B140" s="293"/>
      <c r="C140" s="293"/>
      <c r="D140" s="293"/>
      <c r="E140" s="293"/>
      <c r="F140" s="293"/>
      <c r="G140" s="293"/>
      <c r="H140" s="293"/>
      <c r="I140" s="293"/>
      <c r="J140" s="297"/>
      <c r="K140" s="293"/>
      <c r="L140" s="293"/>
      <c r="M140" s="293"/>
      <c r="N140" s="293"/>
      <c r="O140" s="293"/>
      <c r="P140" s="293"/>
      <c r="Q140" s="293"/>
      <c r="R140" s="293"/>
      <c r="S140" s="293"/>
      <c r="T140" s="293"/>
      <c r="U140" s="293"/>
      <c r="V140" s="293"/>
      <c r="W140" s="295"/>
      <c r="X140" s="293"/>
      <c r="Y140" s="295"/>
      <c r="Z140" s="292"/>
      <c r="AA140" s="292"/>
      <c r="AB140" s="292"/>
      <c r="AC140" s="292"/>
      <c r="AD140" s="293" t="s">
        <v>828</v>
      </c>
      <c r="AE140" s="296">
        <v>45414</v>
      </c>
      <c r="AF140" s="295"/>
      <c r="AG140" s="293"/>
      <c r="AH140" s="293"/>
      <c r="AI140" s="297"/>
      <c r="AJ140" s="293"/>
      <c r="AK140" s="292"/>
      <c r="AL140" s="292"/>
      <c r="AM140" s="293"/>
      <c r="AN140" s="292"/>
    </row>
    <row r="141" spans="1:40" ht="153" x14ac:dyDescent="0.25">
      <c r="A141" s="293"/>
      <c r="B141" s="293"/>
      <c r="C141" s="293"/>
      <c r="D141" s="293"/>
      <c r="E141" s="293"/>
      <c r="F141" s="293"/>
      <c r="G141" s="293"/>
      <c r="H141" s="293"/>
      <c r="I141" s="293"/>
      <c r="J141" s="297"/>
      <c r="K141" s="293"/>
      <c r="L141" s="293"/>
      <c r="M141" s="293"/>
      <c r="N141" s="293"/>
      <c r="O141" s="293"/>
      <c r="P141" s="293"/>
      <c r="Q141" s="293"/>
      <c r="R141" s="293"/>
      <c r="S141" s="293"/>
      <c r="T141" s="293"/>
      <c r="U141" s="293"/>
      <c r="V141" s="293"/>
      <c r="W141" s="295"/>
      <c r="X141" s="293"/>
      <c r="Y141" s="295"/>
      <c r="Z141" s="292"/>
      <c r="AA141" s="292"/>
      <c r="AB141" s="292"/>
      <c r="AC141" s="292"/>
      <c r="AD141" s="293" t="s">
        <v>836</v>
      </c>
      <c r="AE141" s="293" t="s">
        <v>1040</v>
      </c>
      <c r="AF141" s="295"/>
      <c r="AG141" s="293"/>
      <c r="AH141" s="293"/>
      <c r="AI141" s="297"/>
      <c r="AJ141" s="293"/>
      <c r="AK141" s="292"/>
      <c r="AL141" s="292"/>
      <c r="AM141" s="293"/>
      <c r="AN141" s="292"/>
    </row>
    <row r="142" spans="1:40" x14ac:dyDescent="0.25">
      <c r="A142" s="293"/>
      <c r="B142" s="293"/>
      <c r="C142" s="293"/>
      <c r="D142" s="293"/>
      <c r="E142" s="293"/>
      <c r="F142" s="293"/>
      <c r="G142" s="293"/>
      <c r="H142" s="293"/>
      <c r="I142" s="293"/>
      <c r="J142" s="297"/>
      <c r="K142" s="293"/>
      <c r="L142" s="293"/>
      <c r="M142" s="293"/>
      <c r="N142" s="293"/>
      <c r="O142" s="293"/>
      <c r="P142" s="293"/>
      <c r="Q142" s="293"/>
      <c r="R142" s="293"/>
      <c r="S142" s="293"/>
      <c r="T142" s="293"/>
      <c r="U142" s="293"/>
      <c r="V142" s="293"/>
      <c r="W142" s="295"/>
      <c r="X142" s="293"/>
      <c r="Y142" s="295"/>
      <c r="Z142" s="292"/>
      <c r="AA142" s="292"/>
      <c r="AB142" s="292"/>
      <c r="AC142" s="292"/>
      <c r="AD142" s="293" t="s">
        <v>839</v>
      </c>
      <c r="AE142" s="293" t="s">
        <v>1023</v>
      </c>
      <c r="AF142" s="295"/>
      <c r="AG142" s="293"/>
      <c r="AH142" s="293"/>
      <c r="AI142" s="297"/>
      <c r="AJ142" s="293"/>
      <c r="AK142" s="292"/>
      <c r="AL142" s="292"/>
      <c r="AM142" s="293"/>
      <c r="AN142" s="292"/>
    </row>
    <row r="143" spans="1:40" ht="127.5" x14ac:dyDescent="0.25">
      <c r="A143" s="293" t="s">
        <v>1041</v>
      </c>
      <c r="B143" s="293" t="s">
        <v>1042</v>
      </c>
      <c r="C143" s="293" t="s">
        <v>1043</v>
      </c>
      <c r="D143" s="293" t="s">
        <v>803</v>
      </c>
      <c r="E143" s="293" t="s">
        <v>804</v>
      </c>
      <c r="F143" s="293" t="s">
        <v>1044</v>
      </c>
      <c r="G143" s="293" t="s">
        <v>1045</v>
      </c>
      <c r="H143" s="293" t="s">
        <v>823</v>
      </c>
      <c r="I143" s="293" t="s">
        <v>808</v>
      </c>
      <c r="J143" s="294" t="s">
        <v>809</v>
      </c>
      <c r="K143" s="293" t="s">
        <v>810</v>
      </c>
      <c r="L143" s="293" t="s">
        <v>1046</v>
      </c>
      <c r="M143" s="293" t="s">
        <v>1047</v>
      </c>
      <c r="N143" s="293" t="s">
        <v>1048</v>
      </c>
      <c r="O143" s="293" t="s">
        <v>814</v>
      </c>
      <c r="P143" s="293" t="s">
        <v>815</v>
      </c>
      <c r="Q143" s="293" t="s">
        <v>816</v>
      </c>
      <c r="R143" s="293" t="s">
        <v>817</v>
      </c>
      <c r="S143" s="293" t="s">
        <v>818</v>
      </c>
      <c r="T143" s="293" t="s">
        <v>819</v>
      </c>
      <c r="U143" s="293" t="s">
        <v>820</v>
      </c>
      <c r="V143" s="293" t="s">
        <v>821</v>
      </c>
      <c r="W143" s="295" t="s">
        <v>822</v>
      </c>
      <c r="X143" s="293" t="s">
        <v>822</v>
      </c>
      <c r="Y143" s="295" t="s">
        <v>822</v>
      </c>
      <c r="Z143" s="292"/>
      <c r="AA143" s="292"/>
      <c r="AB143" s="292"/>
      <c r="AC143" s="292"/>
      <c r="AD143" s="292"/>
      <c r="AE143" s="292"/>
      <c r="AF143" s="295" t="s">
        <v>822</v>
      </c>
      <c r="AG143" s="293" t="s">
        <v>823</v>
      </c>
      <c r="AH143" s="293" t="s">
        <v>808</v>
      </c>
      <c r="AI143" s="294" t="s">
        <v>809</v>
      </c>
      <c r="AJ143" s="293" t="s">
        <v>810</v>
      </c>
      <c r="AK143" s="293" t="s">
        <v>1049</v>
      </c>
      <c r="AL143" s="293" t="s">
        <v>984</v>
      </c>
      <c r="AM143" s="293" t="s">
        <v>1050</v>
      </c>
      <c r="AN143" s="292"/>
    </row>
    <row r="144" spans="1:40" x14ac:dyDescent="0.25">
      <c r="A144" s="293"/>
      <c r="B144" s="293"/>
      <c r="C144" s="293"/>
      <c r="D144" s="293"/>
      <c r="E144" s="293"/>
      <c r="F144" s="293"/>
      <c r="G144" s="293"/>
      <c r="H144" s="293"/>
      <c r="I144" s="293"/>
      <c r="J144" s="294"/>
      <c r="K144" s="293"/>
      <c r="L144" s="293"/>
      <c r="M144" s="293"/>
      <c r="N144" s="293"/>
      <c r="O144" s="293"/>
      <c r="P144" s="291" t="s">
        <v>827</v>
      </c>
      <c r="Q144" s="291" t="s">
        <v>827</v>
      </c>
      <c r="R144" s="291" t="s">
        <v>827</v>
      </c>
      <c r="S144" s="291" t="s">
        <v>827</v>
      </c>
      <c r="T144" s="291" t="s">
        <v>827</v>
      </c>
      <c r="U144" s="291" t="s">
        <v>827</v>
      </c>
      <c r="V144" s="291" t="s">
        <v>827</v>
      </c>
      <c r="W144" s="295"/>
      <c r="X144" s="293"/>
      <c r="Y144" s="295"/>
      <c r="Z144" s="292"/>
      <c r="AA144" s="292"/>
      <c r="AB144" s="293" t="s">
        <v>828</v>
      </c>
      <c r="AC144" s="296">
        <v>45407</v>
      </c>
      <c r="AD144" s="293" t="s">
        <v>828</v>
      </c>
      <c r="AE144" s="296">
        <v>45411</v>
      </c>
      <c r="AF144" s="295"/>
      <c r="AG144" s="293"/>
      <c r="AH144" s="293"/>
      <c r="AI144" s="294"/>
      <c r="AJ144" s="293"/>
      <c r="AK144" s="292"/>
      <c r="AL144" s="292"/>
      <c r="AM144" s="293"/>
      <c r="AN144" s="292"/>
    </row>
    <row r="145" spans="1:40" ht="102" x14ac:dyDescent="0.25">
      <c r="A145" s="293"/>
      <c r="B145" s="293"/>
      <c r="C145" s="293"/>
      <c r="D145" s="293"/>
      <c r="E145" s="293"/>
      <c r="F145" s="293"/>
      <c r="G145" s="293"/>
      <c r="H145" s="293"/>
      <c r="I145" s="293"/>
      <c r="J145" s="294"/>
      <c r="K145" s="293"/>
      <c r="L145" s="293"/>
      <c r="M145" s="293"/>
      <c r="N145" s="293"/>
      <c r="O145" s="293"/>
      <c r="P145" s="293" t="s">
        <v>1051</v>
      </c>
      <c r="Q145" s="293" t="s">
        <v>830</v>
      </c>
      <c r="R145" s="293" t="s">
        <v>1052</v>
      </c>
      <c r="S145" s="293" t="s">
        <v>832</v>
      </c>
      <c r="T145" s="293" t="s">
        <v>833</v>
      </c>
      <c r="U145" s="293" t="s">
        <v>1053</v>
      </c>
      <c r="V145" s="293" t="s">
        <v>1054</v>
      </c>
      <c r="W145" s="295"/>
      <c r="X145" s="293"/>
      <c r="Y145" s="295"/>
      <c r="Z145" s="292"/>
      <c r="AA145" s="292"/>
      <c r="AB145" s="293" t="s">
        <v>836</v>
      </c>
      <c r="AC145" s="293" t="s">
        <v>1055</v>
      </c>
      <c r="AD145" s="293" t="s">
        <v>836</v>
      </c>
      <c r="AE145" s="293" t="s">
        <v>1056</v>
      </c>
      <c r="AF145" s="295"/>
      <c r="AG145" s="293"/>
      <c r="AH145" s="293"/>
      <c r="AI145" s="294"/>
      <c r="AJ145" s="293"/>
      <c r="AK145" s="292"/>
      <c r="AL145" s="292"/>
      <c r="AM145" s="293"/>
      <c r="AN145" s="292"/>
    </row>
    <row r="146" spans="1:40" x14ac:dyDescent="0.25">
      <c r="A146" s="293"/>
      <c r="B146" s="293"/>
      <c r="C146" s="293"/>
      <c r="D146" s="293"/>
      <c r="E146" s="293"/>
      <c r="F146" s="293"/>
      <c r="G146" s="293"/>
      <c r="H146" s="293"/>
      <c r="I146" s="293"/>
      <c r="J146" s="294"/>
      <c r="K146" s="293"/>
      <c r="L146" s="293"/>
      <c r="M146" s="293"/>
      <c r="N146" s="293"/>
      <c r="O146" s="293"/>
      <c r="P146" s="293"/>
      <c r="Q146" s="293"/>
      <c r="R146" s="293"/>
      <c r="S146" s="293"/>
      <c r="T146" s="293"/>
      <c r="U146" s="293"/>
      <c r="V146" s="293"/>
      <c r="W146" s="295"/>
      <c r="X146" s="293"/>
      <c r="Y146" s="295"/>
      <c r="Z146" s="292"/>
      <c r="AA146" s="292"/>
      <c r="AB146" s="293" t="s">
        <v>839</v>
      </c>
      <c r="AC146" s="293" t="s">
        <v>992</v>
      </c>
      <c r="AD146" s="293" t="s">
        <v>839</v>
      </c>
      <c r="AE146" s="293" t="s">
        <v>880</v>
      </c>
      <c r="AF146" s="295"/>
      <c r="AG146" s="293"/>
      <c r="AH146" s="293"/>
      <c r="AI146" s="294"/>
      <c r="AJ146" s="293"/>
      <c r="AK146" s="292"/>
      <c r="AL146" s="292"/>
      <c r="AM146" s="293"/>
      <c r="AN146" s="292"/>
    </row>
    <row r="147" spans="1:40" x14ac:dyDescent="0.25">
      <c r="A147" s="293"/>
      <c r="B147" s="293"/>
      <c r="C147" s="293"/>
      <c r="D147" s="293"/>
      <c r="E147" s="293"/>
      <c r="F147" s="293"/>
      <c r="G147" s="293"/>
      <c r="H147" s="293"/>
      <c r="I147" s="293"/>
      <c r="J147" s="294"/>
      <c r="K147" s="293"/>
      <c r="L147" s="293"/>
      <c r="M147" s="293"/>
      <c r="N147" s="293"/>
      <c r="O147" s="293"/>
      <c r="P147" s="293"/>
      <c r="Q147" s="293"/>
      <c r="R147" s="293"/>
      <c r="S147" s="293"/>
      <c r="T147" s="293"/>
      <c r="U147" s="293"/>
      <c r="V147" s="293"/>
      <c r="W147" s="295"/>
      <c r="X147" s="293"/>
      <c r="Y147" s="295"/>
      <c r="Z147" s="292"/>
      <c r="AA147" s="292"/>
      <c r="AB147" s="292"/>
      <c r="AC147" s="292"/>
      <c r="AD147" s="292"/>
      <c r="AE147" s="292"/>
      <c r="AF147" s="295"/>
      <c r="AG147" s="293"/>
      <c r="AH147" s="293"/>
      <c r="AI147" s="294"/>
      <c r="AJ147" s="293"/>
      <c r="AK147" s="292"/>
      <c r="AL147" s="292"/>
      <c r="AM147" s="293"/>
      <c r="AN147" s="292"/>
    </row>
    <row r="148" spans="1:40" x14ac:dyDescent="0.25">
      <c r="A148" s="293"/>
      <c r="B148" s="293"/>
      <c r="C148" s="293"/>
      <c r="D148" s="293"/>
      <c r="E148" s="293"/>
      <c r="F148" s="293"/>
      <c r="G148" s="293"/>
      <c r="H148" s="293"/>
      <c r="I148" s="293"/>
      <c r="J148" s="294"/>
      <c r="K148" s="293"/>
      <c r="L148" s="293"/>
      <c r="M148" s="293"/>
      <c r="N148" s="293"/>
      <c r="O148" s="293"/>
      <c r="P148" s="293"/>
      <c r="Q148" s="293"/>
      <c r="R148" s="293"/>
      <c r="S148" s="293"/>
      <c r="T148" s="293"/>
      <c r="U148" s="293"/>
      <c r="V148" s="293"/>
      <c r="W148" s="295"/>
      <c r="X148" s="293"/>
      <c r="Y148" s="295"/>
      <c r="Z148" s="292"/>
      <c r="AA148" s="292"/>
      <c r="AB148" s="292"/>
      <c r="AC148" s="292"/>
      <c r="AD148" s="293" t="s">
        <v>828</v>
      </c>
      <c r="AE148" s="296">
        <v>45414</v>
      </c>
      <c r="AF148" s="295"/>
      <c r="AG148" s="293"/>
      <c r="AH148" s="293"/>
      <c r="AI148" s="294"/>
      <c r="AJ148" s="293"/>
      <c r="AK148" s="292"/>
      <c r="AL148" s="292"/>
      <c r="AM148" s="293"/>
      <c r="AN148" s="292"/>
    </row>
    <row r="149" spans="1:40" ht="408" x14ac:dyDescent="0.25">
      <c r="A149" s="293"/>
      <c r="B149" s="293"/>
      <c r="C149" s="293"/>
      <c r="D149" s="293"/>
      <c r="E149" s="293"/>
      <c r="F149" s="293"/>
      <c r="G149" s="293"/>
      <c r="H149" s="293"/>
      <c r="I149" s="293"/>
      <c r="J149" s="294"/>
      <c r="K149" s="293"/>
      <c r="L149" s="293"/>
      <c r="M149" s="293"/>
      <c r="N149" s="293"/>
      <c r="O149" s="293"/>
      <c r="P149" s="293"/>
      <c r="Q149" s="293"/>
      <c r="R149" s="293"/>
      <c r="S149" s="293"/>
      <c r="T149" s="293"/>
      <c r="U149" s="293"/>
      <c r="V149" s="293"/>
      <c r="W149" s="295"/>
      <c r="X149" s="293"/>
      <c r="Y149" s="295"/>
      <c r="Z149" s="292"/>
      <c r="AA149" s="292"/>
      <c r="AB149" s="292"/>
      <c r="AC149" s="292"/>
      <c r="AD149" s="293" t="s">
        <v>836</v>
      </c>
      <c r="AE149" s="293" t="s">
        <v>1057</v>
      </c>
      <c r="AF149" s="295"/>
      <c r="AG149" s="293"/>
      <c r="AH149" s="293"/>
      <c r="AI149" s="294"/>
      <c r="AJ149" s="293"/>
      <c r="AK149" s="292"/>
      <c r="AL149" s="292"/>
      <c r="AM149" s="293"/>
      <c r="AN149" s="292"/>
    </row>
    <row r="150" spans="1:40" x14ac:dyDescent="0.25">
      <c r="A150" s="293"/>
      <c r="B150" s="293"/>
      <c r="C150" s="293"/>
      <c r="D150" s="293"/>
      <c r="E150" s="293"/>
      <c r="F150" s="293"/>
      <c r="G150" s="293"/>
      <c r="H150" s="293"/>
      <c r="I150" s="293"/>
      <c r="J150" s="294"/>
      <c r="K150" s="293"/>
      <c r="L150" s="293"/>
      <c r="M150" s="293"/>
      <c r="N150" s="293"/>
      <c r="O150" s="293"/>
      <c r="P150" s="293"/>
      <c r="Q150" s="293"/>
      <c r="R150" s="293"/>
      <c r="S150" s="293"/>
      <c r="T150" s="293"/>
      <c r="U150" s="293"/>
      <c r="V150" s="293"/>
      <c r="W150" s="295"/>
      <c r="X150" s="293"/>
      <c r="Y150" s="295"/>
      <c r="Z150" s="292"/>
      <c r="AA150" s="292"/>
      <c r="AB150" s="292"/>
      <c r="AC150" s="292"/>
      <c r="AD150" s="293" t="s">
        <v>839</v>
      </c>
      <c r="AE150" s="293" t="s">
        <v>1058</v>
      </c>
      <c r="AF150" s="295"/>
      <c r="AG150" s="293"/>
      <c r="AH150" s="293"/>
      <c r="AI150" s="294"/>
      <c r="AJ150" s="293"/>
      <c r="AK150" s="292"/>
      <c r="AL150" s="292"/>
      <c r="AM150" s="293"/>
      <c r="AN150" s="292"/>
    </row>
    <row r="151" spans="1:40" ht="140.25" x14ac:dyDescent="0.25">
      <c r="A151" s="293" t="s">
        <v>1059</v>
      </c>
      <c r="B151" s="293" t="s">
        <v>1060</v>
      </c>
      <c r="C151" s="293" t="s">
        <v>1061</v>
      </c>
      <c r="D151" s="293" t="s">
        <v>803</v>
      </c>
      <c r="E151" s="293" t="s">
        <v>804</v>
      </c>
      <c r="F151" s="293" t="s">
        <v>1062</v>
      </c>
      <c r="G151" s="293" t="s">
        <v>1063</v>
      </c>
      <c r="H151" s="293" t="s">
        <v>807</v>
      </c>
      <c r="I151" s="293" t="s">
        <v>808</v>
      </c>
      <c r="J151" s="294" t="s">
        <v>809</v>
      </c>
      <c r="K151" s="293" t="s">
        <v>810</v>
      </c>
      <c r="L151" s="293" t="s">
        <v>1064</v>
      </c>
      <c r="M151" s="292"/>
      <c r="N151" s="293" t="s">
        <v>1065</v>
      </c>
      <c r="O151" s="293" t="s">
        <v>814</v>
      </c>
      <c r="P151" s="293" t="s">
        <v>815</v>
      </c>
      <c r="Q151" s="293" t="s">
        <v>816</v>
      </c>
      <c r="R151" s="293" t="s">
        <v>817</v>
      </c>
      <c r="S151" s="293" t="s">
        <v>818</v>
      </c>
      <c r="T151" s="293" t="s">
        <v>819</v>
      </c>
      <c r="U151" s="293" t="s">
        <v>820</v>
      </c>
      <c r="V151" s="293" t="s">
        <v>821</v>
      </c>
      <c r="W151" s="295" t="s">
        <v>822</v>
      </c>
      <c r="X151" s="293" t="s">
        <v>822</v>
      </c>
      <c r="Y151" s="295" t="s">
        <v>822</v>
      </c>
      <c r="Z151" s="292"/>
      <c r="AA151" s="292"/>
      <c r="AB151" s="292"/>
      <c r="AC151" s="292"/>
      <c r="AD151" s="292"/>
      <c r="AE151" s="292"/>
      <c r="AF151" s="295" t="s">
        <v>822</v>
      </c>
      <c r="AG151" s="293" t="s">
        <v>823</v>
      </c>
      <c r="AH151" s="293" t="s">
        <v>808</v>
      </c>
      <c r="AI151" s="294" t="s">
        <v>809</v>
      </c>
      <c r="AJ151" s="293" t="s">
        <v>810</v>
      </c>
      <c r="AK151" s="293" t="s">
        <v>1066</v>
      </c>
      <c r="AL151" s="293" t="s">
        <v>984</v>
      </c>
      <c r="AM151" s="293" t="s">
        <v>1050</v>
      </c>
      <c r="AN151" s="292"/>
    </row>
    <row r="152" spans="1:40" x14ac:dyDescent="0.25">
      <c r="A152" s="293"/>
      <c r="B152" s="293"/>
      <c r="C152" s="293"/>
      <c r="D152" s="293"/>
      <c r="E152" s="293"/>
      <c r="F152" s="293"/>
      <c r="G152" s="293"/>
      <c r="H152" s="293"/>
      <c r="I152" s="293"/>
      <c r="J152" s="294"/>
      <c r="K152" s="293"/>
      <c r="L152" s="293"/>
      <c r="M152" s="292"/>
      <c r="N152" s="293"/>
      <c r="O152" s="293"/>
      <c r="P152" s="291" t="s">
        <v>827</v>
      </c>
      <c r="Q152" s="291" t="s">
        <v>827</v>
      </c>
      <c r="R152" s="291" t="s">
        <v>827</v>
      </c>
      <c r="S152" s="291" t="s">
        <v>827</v>
      </c>
      <c r="T152" s="291" t="s">
        <v>827</v>
      </c>
      <c r="U152" s="291" t="s">
        <v>827</v>
      </c>
      <c r="V152" s="291" t="s">
        <v>827</v>
      </c>
      <c r="W152" s="295"/>
      <c r="X152" s="293"/>
      <c r="Y152" s="295"/>
      <c r="Z152" s="292"/>
      <c r="AA152" s="292"/>
      <c r="AB152" s="293" t="s">
        <v>828</v>
      </c>
      <c r="AC152" s="296">
        <v>45406</v>
      </c>
      <c r="AD152" s="293" t="s">
        <v>828</v>
      </c>
      <c r="AE152" s="296">
        <v>45415</v>
      </c>
      <c r="AF152" s="295"/>
      <c r="AG152" s="293"/>
      <c r="AH152" s="293"/>
      <c r="AI152" s="294"/>
      <c r="AJ152" s="293"/>
      <c r="AK152" s="292"/>
      <c r="AL152" s="292"/>
      <c r="AM152" s="293"/>
      <c r="AN152" s="292"/>
    </row>
    <row r="153" spans="1:40" ht="409.5" x14ac:dyDescent="0.25">
      <c r="A153" s="293"/>
      <c r="B153" s="293"/>
      <c r="C153" s="293"/>
      <c r="D153" s="293"/>
      <c r="E153" s="293"/>
      <c r="F153" s="293"/>
      <c r="G153" s="293"/>
      <c r="H153" s="293"/>
      <c r="I153" s="293"/>
      <c r="J153" s="294"/>
      <c r="K153" s="293"/>
      <c r="L153" s="293"/>
      <c r="M153" s="292"/>
      <c r="N153" s="293"/>
      <c r="O153" s="293"/>
      <c r="P153" s="293" t="s">
        <v>1067</v>
      </c>
      <c r="Q153" s="293" t="s">
        <v>830</v>
      </c>
      <c r="R153" s="293" t="s">
        <v>1068</v>
      </c>
      <c r="S153" s="293" t="s">
        <v>832</v>
      </c>
      <c r="T153" s="293" t="s">
        <v>833</v>
      </c>
      <c r="U153" s="293" t="s">
        <v>1069</v>
      </c>
      <c r="V153" s="293" t="s">
        <v>1070</v>
      </c>
      <c r="W153" s="295"/>
      <c r="X153" s="293"/>
      <c r="Y153" s="295"/>
      <c r="Z153" s="292"/>
      <c r="AA153" s="292"/>
      <c r="AB153" s="293" t="s">
        <v>836</v>
      </c>
      <c r="AC153" s="293" t="s">
        <v>1071</v>
      </c>
      <c r="AD153" s="293" t="s">
        <v>836</v>
      </c>
      <c r="AE153" s="293" t="s">
        <v>1072</v>
      </c>
      <c r="AF153" s="295"/>
      <c r="AG153" s="293"/>
      <c r="AH153" s="293"/>
      <c r="AI153" s="294"/>
      <c r="AJ153" s="293"/>
      <c r="AK153" s="292"/>
      <c r="AL153" s="292"/>
      <c r="AM153" s="293"/>
      <c r="AN153" s="292"/>
    </row>
    <row r="154" spans="1:40" x14ac:dyDescent="0.25">
      <c r="A154" s="293"/>
      <c r="B154" s="293"/>
      <c r="C154" s="293"/>
      <c r="D154" s="293"/>
      <c r="E154" s="293"/>
      <c r="F154" s="293"/>
      <c r="G154" s="293"/>
      <c r="H154" s="293"/>
      <c r="I154" s="293"/>
      <c r="J154" s="294"/>
      <c r="K154" s="293"/>
      <c r="L154" s="293"/>
      <c r="M154" s="292"/>
      <c r="N154" s="293"/>
      <c r="O154" s="293"/>
      <c r="P154" s="293"/>
      <c r="Q154" s="293"/>
      <c r="R154" s="293"/>
      <c r="S154" s="293"/>
      <c r="T154" s="293"/>
      <c r="U154" s="293"/>
      <c r="V154" s="293"/>
      <c r="W154" s="295"/>
      <c r="X154" s="293"/>
      <c r="Y154" s="295"/>
      <c r="Z154" s="292"/>
      <c r="AA154" s="292"/>
      <c r="AB154" s="293" t="s">
        <v>839</v>
      </c>
      <c r="AC154" s="293" t="s">
        <v>992</v>
      </c>
      <c r="AD154" s="293" t="s">
        <v>839</v>
      </c>
      <c r="AE154" s="293" t="s">
        <v>903</v>
      </c>
      <c r="AF154" s="295"/>
      <c r="AG154" s="293"/>
      <c r="AH154" s="293"/>
      <c r="AI154" s="294"/>
      <c r="AJ154" s="293"/>
      <c r="AK154" s="292"/>
      <c r="AL154" s="292"/>
      <c r="AM154" s="293"/>
      <c r="AN154" s="292"/>
    </row>
    <row r="155" spans="1:40" x14ac:dyDescent="0.25">
      <c r="A155" s="293"/>
      <c r="B155" s="293"/>
      <c r="C155" s="293"/>
      <c r="D155" s="293"/>
      <c r="E155" s="293"/>
      <c r="F155" s="293"/>
      <c r="G155" s="293"/>
      <c r="H155" s="293"/>
      <c r="I155" s="293"/>
      <c r="J155" s="294"/>
      <c r="K155" s="293"/>
      <c r="L155" s="293"/>
      <c r="M155" s="292"/>
      <c r="N155" s="293"/>
      <c r="O155" s="293"/>
      <c r="P155" s="293"/>
      <c r="Q155" s="293"/>
      <c r="R155" s="293"/>
      <c r="S155" s="293"/>
      <c r="T155" s="293"/>
      <c r="U155" s="293"/>
      <c r="V155" s="293"/>
      <c r="W155" s="295"/>
      <c r="X155" s="293"/>
      <c r="Y155" s="295"/>
      <c r="Z155" s="292"/>
      <c r="AA155" s="292"/>
      <c r="AB155" s="292"/>
      <c r="AC155" s="292"/>
      <c r="AD155" s="292"/>
      <c r="AE155" s="292"/>
      <c r="AF155" s="295"/>
      <c r="AG155" s="293"/>
      <c r="AH155" s="293"/>
      <c r="AI155" s="294"/>
      <c r="AJ155" s="293"/>
      <c r="AK155" s="292"/>
      <c r="AL155" s="292"/>
      <c r="AM155" s="293"/>
      <c r="AN155" s="292"/>
    </row>
    <row r="156" spans="1:40" x14ac:dyDescent="0.25">
      <c r="A156" s="293"/>
      <c r="B156" s="293"/>
      <c r="C156" s="293"/>
      <c r="D156" s="293"/>
      <c r="E156" s="293"/>
      <c r="F156" s="293"/>
      <c r="G156" s="293"/>
      <c r="H156" s="293"/>
      <c r="I156" s="293"/>
      <c r="J156" s="294"/>
      <c r="K156" s="293"/>
      <c r="L156" s="293"/>
      <c r="M156" s="292"/>
      <c r="N156" s="293"/>
      <c r="O156" s="293"/>
      <c r="P156" s="293"/>
      <c r="Q156" s="293"/>
      <c r="R156" s="293"/>
      <c r="S156" s="293"/>
      <c r="T156" s="293"/>
      <c r="U156" s="293"/>
      <c r="V156" s="293"/>
      <c r="W156" s="295"/>
      <c r="X156" s="293"/>
      <c r="Y156" s="295"/>
      <c r="Z156" s="292"/>
      <c r="AA156" s="292"/>
      <c r="AB156" s="292"/>
      <c r="AC156" s="292"/>
      <c r="AD156" s="293" t="s">
        <v>828</v>
      </c>
      <c r="AE156" s="296">
        <v>45415</v>
      </c>
      <c r="AF156" s="295"/>
      <c r="AG156" s="293"/>
      <c r="AH156" s="293"/>
      <c r="AI156" s="294"/>
      <c r="AJ156" s="293"/>
      <c r="AK156" s="292"/>
      <c r="AL156" s="292"/>
      <c r="AM156" s="293"/>
      <c r="AN156" s="292"/>
    </row>
    <row r="157" spans="1:40" ht="153" x14ac:dyDescent="0.25">
      <c r="A157" s="293"/>
      <c r="B157" s="293"/>
      <c r="C157" s="293"/>
      <c r="D157" s="293"/>
      <c r="E157" s="293"/>
      <c r="F157" s="293"/>
      <c r="G157" s="293"/>
      <c r="H157" s="293"/>
      <c r="I157" s="293"/>
      <c r="J157" s="294"/>
      <c r="K157" s="293"/>
      <c r="L157" s="293"/>
      <c r="M157" s="292"/>
      <c r="N157" s="293"/>
      <c r="O157" s="293"/>
      <c r="P157" s="293"/>
      <c r="Q157" s="293"/>
      <c r="R157" s="293"/>
      <c r="S157" s="293"/>
      <c r="T157" s="293"/>
      <c r="U157" s="293"/>
      <c r="V157" s="293"/>
      <c r="W157" s="295"/>
      <c r="X157" s="293"/>
      <c r="Y157" s="295"/>
      <c r="Z157" s="292"/>
      <c r="AA157" s="292"/>
      <c r="AB157" s="292"/>
      <c r="AC157" s="292"/>
      <c r="AD157" s="293" t="s">
        <v>836</v>
      </c>
      <c r="AE157" s="293" t="s">
        <v>1073</v>
      </c>
      <c r="AF157" s="295"/>
      <c r="AG157" s="293"/>
      <c r="AH157" s="293"/>
      <c r="AI157" s="294"/>
      <c r="AJ157" s="293"/>
      <c r="AK157" s="292"/>
      <c r="AL157" s="292"/>
      <c r="AM157" s="293"/>
      <c r="AN157" s="292"/>
    </row>
    <row r="158" spans="1:40" x14ac:dyDescent="0.25">
      <c r="A158" s="293"/>
      <c r="B158" s="293"/>
      <c r="C158" s="293"/>
      <c r="D158" s="293"/>
      <c r="E158" s="293"/>
      <c r="F158" s="293"/>
      <c r="G158" s="293"/>
      <c r="H158" s="293"/>
      <c r="I158" s="293"/>
      <c r="J158" s="294"/>
      <c r="K158" s="293"/>
      <c r="L158" s="293"/>
      <c r="M158" s="292"/>
      <c r="N158" s="293"/>
      <c r="O158" s="293"/>
      <c r="P158" s="293"/>
      <c r="Q158" s="293"/>
      <c r="R158" s="293"/>
      <c r="S158" s="293"/>
      <c r="T158" s="293"/>
      <c r="U158" s="293"/>
      <c r="V158" s="293"/>
      <c r="W158" s="295"/>
      <c r="X158" s="293"/>
      <c r="Y158" s="295"/>
      <c r="Z158" s="292"/>
      <c r="AA158" s="292"/>
      <c r="AB158" s="292"/>
      <c r="AC158" s="292"/>
      <c r="AD158" s="293" t="s">
        <v>839</v>
      </c>
      <c r="AE158" s="293" t="s">
        <v>901</v>
      </c>
      <c r="AF158" s="295"/>
      <c r="AG158" s="293"/>
      <c r="AH158" s="293"/>
      <c r="AI158" s="294"/>
      <c r="AJ158" s="293"/>
      <c r="AK158" s="292"/>
      <c r="AL158" s="292"/>
      <c r="AM158" s="293"/>
      <c r="AN158" s="292"/>
    </row>
    <row r="159" spans="1:40" ht="267.75" x14ac:dyDescent="0.25">
      <c r="A159" s="293" t="s">
        <v>1074</v>
      </c>
      <c r="B159" s="293" t="s">
        <v>1075</v>
      </c>
      <c r="C159" s="293" t="s">
        <v>1076</v>
      </c>
      <c r="D159" s="293" t="s">
        <v>803</v>
      </c>
      <c r="E159" s="293" t="s">
        <v>804</v>
      </c>
      <c r="F159" s="293" t="s">
        <v>1077</v>
      </c>
      <c r="G159" s="293" t="s">
        <v>1078</v>
      </c>
      <c r="H159" s="293" t="s">
        <v>1079</v>
      </c>
      <c r="I159" s="293" t="s">
        <v>808</v>
      </c>
      <c r="J159" s="297" t="s">
        <v>889</v>
      </c>
      <c r="K159" s="293" t="s">
        <v>810</v>
      </c>
      <c r="L159" s="293" t="s">
        <v>1080</v>
      </c>
      <c r="M159" s="293" t="s">
        <v>1081</v>
      </c>
      <c r="N159" s="293" t="s">
        <v>1082</v>
      </c>
      <c r="O159" s="293" t="s">
        <v>814</v>
      </c>
      <c r="P159" s="293" t="s">
        <v>815</v>
      </c>
      <c r="Q159" s="293" t="s">
        <v>816</v>
      </c>
      <c r="R159" s="293" t="s">
        <v>817</v>
      </c>
      <c r="S159" s="293" t="s">
        <v>818</v>
      </c>
      <c r="T159" s="293" t="s">
        <v>819</v>
      </c>
      <c r="U159" s="293" t="s">
        <v>820</v>
      </c>
      <c r="V159" s="293" t="s">
        <v>821</v>
      </c>
      <c r="W159" s="295" t="s">
        <v>822</v>
      </c>
      <c r="X159" s="293" t="s">
        <v>822</v>
      </c>
      <c r="Y159" s="295" t="s">
        <v>822</v>
      </c>
      <c r="Z159" s="292"/>
      <c r="AA159" s="292"/>
      <c r="AB159" s="292"/>
      <c r="AC159" s="292"/>
      <c r="AD159" s="292"/>
      <c r="AE159" s="292"/>
      <c r="AF159" s="295" t="s">
        <v>822</v>
      </c>
      <c r="AG159" s="293" t="s">
        <v>823</v>
      </c>
      <c r="AH159" s="293" t="s">
        <v>808</v>
      </c>
      <c r="AI159" s="294" t="s">
        <v>809</v>
      </c>
      <c r="AJ159" s="293" t="s">
        <v>810</v>
      </c>
      <c r="AK159" s="293" t="s">
        <v>1083</v>
      </c>
      <c r="AL159" s="293" t="s">
        <v>1084</v>
      </c>
      <c r="AM159" s="293" t="s">
        <v>1050</v>
      </c>
      <c r="AN159" s="292"/>
    </row>
    <row r="160" spans="1:40" x14ac:dyDescent="0.25">
      <c r="A160" s="293"/>
      <c r="B160" s="293"/>
      <c r="C160" s="293"/>
      <c r="D160" s="293"/>
      <c r="E160" s="293"/>
      <c r="F160" s="293"/>
      <c r="G160" s="293"/>
      <c r="H160" s="293"/>
      <c r="I160" s="293"/>
      <c r="J160" s="297"/>
      <c r="K160" s="293"/>
      <c r="L160" s="293"/>
      <c r="M160" s="293"/>
      <c r="N160" s="293"/>
      <c r="O160" s="293"/>
      <c r="P160" s="291" t="s">
        <v>827</v>
      </c>
      <c r="Q160" s="291" t="s">
        <v>827</v>
      </c>
      <c r="R160" s="291" t="s">
        <v>827</v>
      </c>
      <c r="S160" s="291" t="s">
        <v>827</v>
      </c>
      <c r="T160" s="291" t="s">
        <v>827</v>
      </c>
      <c r="U160" s="291" t="s">
        <v>827</v>
      </c>
      <c r="V160" s="291" t="s">
        <v>827</v>
      </c>
      <c r="W160" s="295"/>
      <c r="X160" s="293"/>
      <c r="Y160" s="295"/>
      <c r="Z160" s="292"/>
      <c r="AA160" s="292"/>
      <c r="AB160" s="293" t="s">
        <v>828</v>
      </c>
      <c r="AC160" s="296">
        <v>45405</v>
      </c>
      <c r="AD160" s="293" t="s">
        <v>828</v>
      </c>
      <c r="AE160" s="296">
        <v>45414</v>
      </c>
      <c r="AF160" s="295"/>
      <c r="AG160" s="293"/>
      <c r="AH160" s="293"/>
      <c r="AI160" s="294"/>
      <c r="AJ160" s="293"/>
      <c r="AK160" s="292"/>
      <c r="AL160" s="292"/>
      <c r="AM160" s="293"/>
      <c r="AN160" s="292"/>
    </row>
    <row r="161" spans="1:40" ht="409.5" x14ac:dyDescent="0.25">
      <c r="A161" s="293"/>
      <c r="B161" s="293"/>
      <c r="C161" s="293"/>
      <c r="D161" s="293"/>
      <c r="E161" s="293"/>
      <c r="F161" s="293"/>
      <c r="G161" s="293"/>
      <c r="H161" s="293"/>
      <c r="I161" s="293"/>
      <c r="J161" s="297"/>
      <c r="K161" s="293"/>
      <c r="L161" s="293"/>
      <c r="M161" s="293"/>
      <c r="N161" s="293"/>
      <c r="O161" s="293"/>
      <c r="P161" s="293" t="s">
        <v>1085</v>
      </c>
      <c r="Q161" s="293" t="s">
        <v>830</v>
      </c>
      <c r="R161" s="293" t="s">
        <v>1086</v>
      </c>
      <c r="S161" s="293" t="s">
        <v>832</v>
      </c>
      <c r="T161" s="293" t="s">
        <v>1087</v>
      </c>
      <c r="U161" s="293" t="s">
        <v>1088</v>
      </c>
      <c r="V161" s="293" t="s">
        <v>1089</v>
      </c>
      <c r="W161" s="295"/>
      <c r="X161" s="293"/>
      <c r="Y161" s="295"/>
      <c r="Z161" s="292"/>
      <c r="AA161" s="292"/>
      <c r="AB161" s="293" t="s">
        <v>836</v>
      </c>
      <c r="AC161" s="293" t="s">
        <v>1090</v>
      </c>
      <c r="AD161" s="293" t="s">
        <v>836</v>
      </c>
      <c r="AE161" s="293" t="s">
        <v>1091</v>
      </c>
      <c r="AF161" s="295"/>
      <c r="AG161" s="293"/>
      <c r="AH161" s="293"/>
      <c r="AI161" s="294"/>
      <c r="AJ161" s="293"/>
      <c r="AK161" s="292"/>
      <c r="AL161" s="292"/>
      <c r="AM161" s="293"/>
      <c r="AN161" s="292"/>
    </row>
    <row r="162" spans="1:40" x14ac:dyDescent="0.25">
      <c r="A162" s="293"/>
      <c r="B162" s="293"/>
      <c r="C162" s="293"/>
      <c r="D162" s="293"/>
      <c r="E162" s="293"/>
      <c r="F162" s="293"/>
      <c r="G162" s="293"/>
      <c r="H162" s="293"/>
      <c r="I162" s="293"/>
      <c r="J162" s="297"/>
      <c r="K162" s="293"/>
      <c r="L162" s="293"/>
      <c r="M162" s="293"/>
      <c r="N162" s="293"/>
      <c r="O162" s="293"/>
      <c r="P162" s="293"/>
      <c r="Q162" s="293"/>
      <c r="R162" s="293"/>
      <c r="S162" s="293"/>
      <c r="T162" s="293"/>
      <c r="U162" s="293"/>
      <c r="V162" s="293"/>
      <c r="W162" s="295"/>
      <c r="X162" s="293"/>
      <c r="Y162" s="295"/>
      <c r="Z162" s="292"/>
      <c r="AA162" s="292"/>
      <c r="AB162" s="293" t="s">
        <v>839</v>
      </c>
      <c r="AC162" s="293" t="s">
        <v>1092</v>
      </c>
      <c r="AD162" s="293" t="s">
        <v>839</v>
      </c>
      <c r="AE162" s="293" t="s">
        <v>1093</v>
      </c>
      <c r="AF162" s="295"/>
      <c r="AG162" s="293"/>
      <c r="AH162" s="293"/>
      <c r="AI162" s="294"/>
      <c r="AJ162" s="293"/>
      <c r="AK162" s="292"/>
      <c r="AL162" s="292"/>
      <c r="AM162" s="293"/>
      <c r="AN162" s="292"/>
    </row>
    <row r="163" spans="1:40" x14ac:dyDescent="0.25">
      <c r="A163" s="293"/>
      <c r="B163" s="293"/>
      <c r="C163" s="293"/>
      <c r="D163" s="293"/>
      <c r="E163" s="293"/>
      <c r="F163" s="293"/>
      <c r="G163" s="293"/>
      <c r="H163" s="293"/>
      <c r="I163" s="293"/>
      <c r="J163" s="297"/>
      <c r="K163" s="293"/>
      <c r="L163" s="293"/>
      <c r="M163" s="293"/>
      <c r="N163" s="293"/>
      <c r="O163" s="293"/>
      <c r="P163" s="293"/>
      <c r="Q163" s="293"/>
      <c r="R163" s="293"/>
      <c r="S163" s="293"/>
      <c r="T163" s="293"/>
      <c r="U163" s="293"/>
      <c r="V163" s="293"/>
      <c r="W163" s="295"/>
      <c r="X163" s="293"/>
      <c r="Y163" s="295"/>
      <c r="Z163" s="292"/>
      <c r="AA163" s="292"/>
      <c r="AB163" s="292"/>
      <c r="AC163" s="292"/>
      <c r="AD163" s="292"/>
      <c r="AE163" s="292"/>
      <c r="AF163" s="295"/>
      <c r="AG163" s="293"/>
      <c r="AH163" s="293"/>
      <c r="AI163" s="294"/>
      <c r="AJ163" s="293"/>
      <c r="AK163" s="292"/>
      <c r="AL163" s="292"/>
      <c r="AM163" s="293"/>
      <c r="AN163" s="292"/>
    </row>
    <row r="164" spans="1:40" x14ac:dyDescent="0.25">
      <c r="A164" s="293"/>
      <c r="B164" s="293"/>
      <c r="C164" s="293"/>
      <c r="D164" s="293"/>
      <c r="E164" s="293"/>
      <c r="F164" s="293"/>
      <c r="G164" s="293"/>
      <c r="H164" s="293"/>
      <c r="I164" s="293"/>
      <c r="J164" s="297"/>
      <c r="K164" s="293"/>
      <c r="L164" s="293"/>
      <c r="M164" s="293"/>
      <c r="N164" s="293"/>
      <c r="O164" s="293"/>
      <c r="P164" s="293"/>
      <c r="Q164" s="293"/>
      <c r="R164" s="293"/>
      <c r="S164" s="293"/>
      <c r="T164" s="293"/>
      <c r="U164" s="293"/>
      <c r="V164" s="293"/>
      <c r="W164" s="295"/>
      <c r="X164" s="293"/>
      <c r="Y164" s="295"/>
      <c r="Z164" s="292"/>
      <c r="AA164" s="292"/>
      <c r="AB164" s="292"/>
      <c r="AC164" s="292"/>
      <c r="AD164" s="293" t="s">
        <v>828</v>
      </c>
      <c r="AE164" s="296">
        <v>45414</v>
      </c>
      <c r="AF164" s="295"/>
      <c r="AG164" s="293"/>
      <c r="AH164" s="293"/>
      <c r="AI164" s="294"/>
      <c r="AJ164" s="293"/>
      <c r="AK164" s="292"/>
      <c r="AL164" s="292"/>
      <c r="AM164" s="293"/>
      <c r="AN164" s="292"/>
    </row>
    <row r="165" spans="1:40" ht="318.75" x14ac:dyDescent="0.25">
      <c r="A165" s="293"/>
      <c r="B165" s="293"/>
      <c r="C165" s="293"/>
      <c r="D165" s="293"/>
      <c r="E165" s="293"/>
      <c r="F165" s="293"/>
      <c r="G165" s="293"/>
      <c r="H165" s="293"/>
      <c r="I165" s="293"/>
      <c r="J165" s="297"/>
      <c r="K165" s="293"/>
      <c r="L165" s="293"/>
      <c r="M165" s="293"/>
      <c r="N165" s="293"/>
      <c r="O165" s="293"/>
      <c r="P165" s="293"/>
      <c r="Q165" s="293"/>
      <c r="R165" s="293"/>
      <c r="S165" s="293"/>
      <c r="T165" s="293"/>
      <c r="U165" s="293"/>
      <c r="V165" s="293"/>
      <c r="W165" s="295"/>
      <c r="X165" s="293"/>
      <c r="Y165" s="295"/>
      <c r="Z165" s="292"/>
      <c r="AA165" s="292"/>
      <c r="AB165" s="292"/>
      <c r="AC165" s="292"/>
      <c r="AD165" s="293" t="s">
        <v>836</v>
      </c>
      <c r="AE165" s="293" t="s">
        <v>1094</v>
      </c>
      <c r="AF165" s="295"/>
      <c r="AG165" s="293"/>
      <c r="AH165" s="293"/>
      <c r="AI165" s="294"/>
      <c r="AJ165" s="293"/>
      <c r="AK165" s="292"/>
      <c r="AL165" s="292"/>
      <c r="AM165" s="293"/>
      <c r="AN165" s="292"/>
    </row>
    <row r="166" spans="1:40" x14ac:dyDescent="0.25">
      <c r="A166" s="293"/>
      <c r="B166" s="293"/>
      <c r="C166" s="293"/>
      <c r="D166" s="293"/>
      <c r="E166" s="293"/>
      <c r="F166" s="293"/>
      <c r="G166" s="293"/>
      <c r="H166" s="293"/>
      <c r="I166" s="293"/>
      <c r="J166" s="297"/>
      <c r="K166" s="293"/>
      <c r="L166" s="293"/>
      <c r="M166" s="293"/>
      <c r="N166" s="293"/>
      <c r="O166" s="293"/>
      <c r="P166" s="293"/>
      <c r="Q166" s="293"/>
      <c r="R166" s="293"/>
      <c r="S166" s="293"/>
      <c r="T166" s="293"/>
      <c r="U166" s="293"/>
      <c r="V166" s="293"/>
      <c r="W166" s="295"/>
      <c r="X166" s="293"/>
      <c r="Y166" s="295"/>
      <c r="Z166" s="292"/>
      <c r="AA166" s="292"/>
      <c r="AB166" s="292"/>
      <c r="AC166" s="292"/>
      <c r="AD166" s="293" t="s">
        <v>839</v>
      </c>
      <c r="AE166" s="293" t="s">
        <v>1095</v>
      </c>
      <c r="AF166" s="295"/>
      <c r="AG166" s="293"/>
      <c r="AH166" s="293"/>
      <c r="AI166" s="294"/>
      <c r="AJ166" s="293"/>
      <c r="AK166" s="292"/>
      <c r="AL166" s="292"/>
      <c r="AM166" s="293"/>
      <c r="AN166" s="292"/>
    </row>
    <row r="167" spans="1:40" ht="165.75" x14ac:dyDescent="0.25">
      <c r="A167" s="293" t="s">
        <v>1096</v>
      </c>
      <c r="B167" s="293" t="s">
        <v>1097</v>
      </c>
      <c r="C167" s="293" t="s">
        <v>1098</v>
      </c>
      <c r="D167" s="293" t="s">
        <v>803</v>
      </c>
      <c r="E167" s="293" t="s">
        <v>804</v>
      </c>
      <c r="F167" s="293" t="s">
        <v>1099</v>
      </c>
      <c r="G167" s="293" t="s">
        <v>1100</v>
      </c>
      <c r="H167" s="293" t="s">
        <v>1079</v>
      </c>
      <c r="I167" s="293" t="s">
        <v>808</v>
      </c>
      <c r="J167" s="297" t="s">
        <v>889</v>
      </c>
      <c r="K167" s="293" t="s">
        <v>810</v>
      </c>
      <c r="L167" s="293" t="s">
        <v>1101</v>
      </c>
      <c r="M167" s="293" t="s">
        <v>1102</v>
      </c>
      <c r="N167" s="293" t="s">
        <v>1103</v>
      </c>
      <c r="O167" s="293" t="s">
        <v>814</v>
      </c>
      <c r="P167" s="293" t="s">
        <v>815</v>
      </c>
      <c r="Q167" s="293" t="s">
        <v>816</v>
      </c>
      <c r="R167" s="293" t="s">
        <v>817</v>
      </c>
      <c r="S167" s="293" t="s">
        <v>818</v>
      </c>
      <c r="T167" s="293" t="s">
        <v>819</v>
      </c>
      <c r="U167" s="293" t="s">
        <v>820</v>
      </c>
      <c r="V167" s="293" t="s">
        <v>821</v>
      </c>
      <c r="W167" s="295" t="s">
        <v>822</v>
      </c>
      <c r="X167" s="293" t="s">
        <v>822</v>
      </c>
      <c r="Y167" s="295" t="s">
        <v>822</v>
      </c>
      <c r="Z167" s="292"/>
      <c r="AA167" s="292"/>
      <c r="AB167" s="292"/>
      <c r="AC167" s="292"/>
      <c r="AD167" s="292"/>
      <c r="AE167" s="292"/>
      <c r="AF167" s="295" t="s">
        <v>822</v>
      </c>
      <c r="AG167" s="293" t="s">
        <v>823</v>
      </c>
      <c r="AH167" s="293" t="s">
        <v>808</v>
      </c>
      <c r="AI167" s="294" t="s">
        <v>809</v>
      </c>
      <c r="AJ167" s="293" t="s">
        <v>810</v>
      </c>
      <c r="AK167" s="293" t="s">
        <v>1104</v>
      </c>
      <c r="AL167" s="293" t="s">
        <v>894</v>
      </c>
      <c r="AM167" s="293" t="s">
        <v>1050</v>
      </c>
      <c r="AN167" s="292"/>
    </row>
    <row r="168" spans="1:40" x14ac:dyDescent="0.25">
      <c r="A168" s="293"/>
      <c r="B168" s="293"/>
      <c r="C168" s="293"/>
      <c r="D168" s="293"/>
      <c r="E168" s="293"/>
      <c r="F168" s="293"/>
      <c r="G168" s="293"/>
      <c r="H168" s="293"/>
      <c r="I168" s="293"/>
      <c r="J168" s="297"/>
      <c r="K168" s="293"/>
      <c r="L168" s="293"/>
      <c r="M168" s="293"/>
      <c r="N168" s="293"/>
      <c r="O168" s="293"/>
      <c r="P168" s="291" t="s">
        <v>827</v>
      </c>
      <c r="Q168" s="291" t="s">
        <v>827</v>
      </c>
      <c r="R168" s="291" t="s">
        <v>827</v>
      </c>
      <c r="S168" s="291" t="s">
        <v>827</v>
      </c>
      <c r="T168" s="291" t="s">
        <v>827</v>
      </c>
      <c r="U168" s="291" t="s">
        <v>827</v>
      </c>
      <c r="V168" s="291" t="s">
        <v>827</v>
      </c>
      <c r="W168" s="295"/>
      <c r="X168" s="293"/>
      <c r="Y168" s="295"/>
      <c r="Z168" s="292"/>
      <c r="AA168" s="292"/>
      <c r="AB168" s="293" t="s">
        <v>828</v>
      </c>
      <c r="AC168" s="296">
        <v>45404</v>
      </c>
      <c r="AD168" s="293" t="s">
        <v>828</v>
      </c>
      <c r="AE168" s="296">
        <v>45410</v>
      </c>
      <c r="AF168" s="295"/>
      <c r="AG168" s="293"/>
      <c r="AH168" s="293"/>
      <c r="AI168" s="294"/>
      <c r="AJ168" s="293"/>
      <c r="AK168" s="292"/>
      <c r="AL168" s="292"/>
      <c r="AM168" s="293"/>
      <c r="AN168" s="292"/>
    </row>
    <row r="169" spans="1:40" ht="114.75" x14ac:dyDescent="0.25">
      <c r="A169" s="293"/>
      <c r="B169" s="293"/>
      <c r="C169" s="293"/>
      <c r="D169" s="293"/>
      <c r="E169" s="293"/>
      <c r="F169" s="293"/>
      <c r="G169" s="293"/>
      <c r="H169" s="293"/>
      <c r="I169" s="293"/>
      <c r="J169" s="297"/>
      <c r="K169" s="293"/>
      <c r="L169" s="293"/>
      <c r="M169" s="293"/>
      <c r="N169" s="293"/>
      <c r="O169" s="293"/>
      <c r="P169" s="293" t="s">
        <v>1105</v>
      </c>
      <c r="Q169" s="293" t="s">
        <v>830</v>
      </c>
      <c r="R169" s="293" t="s">
        <v>1106</v>
      </c>
      <c r="S169" s="293" t="s">
        <v>832</v>
      </c>
      <c r="T169" s="293" t="s">
        <v>833</v>
      </c>
      <c r="U169" s="293" t="s">
        <v>1107</v>
      </c>
      <c r="V169" s="293" t="s">
        <v>1108</v>
      </c>
      <c r="W169" s="295"/>
      <c r="X169" s="293"/>
      <c r="Y169" s="295"/>
      <c r="Z169" s="292"/>
      <c r="AA169" s="292"/>
      <c r="AB169" s="293" t="s">
        <v>836</v>
      </c>
      <c r="AC169" s="293" t="s">
        <v>1109</v>
      </c>
      <c r="AD169" s="293" t="s">
        <v>836</v>
      </c>
      <c r="AE169" s="293" t="s">
        <v>1110</v>
      </c>
      <c r="AF169" s="295"/>
      <c r="AG169" s="293"/>
      <c r="AH169" s="293"/>
      <c r="AI169" s="294"/>
      <c r="AJ169" s="293"/>
      <c r="AK169" s="292"/>
      <c r="AL169" s="292"/>
      <c r="AM169" s="293"/>
      <c r="AN169" s="292"/>
    </row>
    <row r="170" spans="1:40" x14ac:dyDescent="0.25">
      <c r="A170" s="293"/>
      <c r="B170" s="293"/>
      <c r="C170" s="293"/>
      <c r="D170" s="293"/>
      <c r="E170" s="293"/>
      <c r="F170" s="293"/>
      <c r="G170" s="293"/>
      <c r="H170" s="293"/>
      <c r="I170" s="293"/>
      <c r="J170" s="297"/>
      <c r="K170" s="293"/>
      <c r="L170" s="293"/>
      <c r="M170" s="293"/>
      <c r="N170" s="293"/>
      <c r="O170" s="293"/>
      <c r="P170" s="293"/>
      <c r="Q170" s="293"/>
      <c r="R170" s="293"/>
      <c r="S170" s="293"/>
      <c r="T170" s="293"/>
      <c r="U170" s="293"/>
      <c r="V170" s="293"/>
      <c r="W170" s="295"/>
      <c r="X170" s="293"/>
      <c r="Y170" s="295"/>
      <c r="Z170" s="292"/>
      <c r="AA170" s="292"/>
      <c r="AB170" s="293" t="s">
        <v>839</v>
      </c>
      <c r="AC170" s="293" t="s">
        <v>1111</v>
      </c>
      <c r="AD170" s="293" t="s">
        <v>839</v>
      </c>
      <c r="AE170" s="293" t="s">
        <v>922</v>
      </c>
      <c r="AF170" s="295"/>
      <c r="AG170" s="293"/>
      <c r="AH170" s="293"/>
      <c r="AI170" s="294"/>
      <c r="AJ170" s="293"/>
      <c r="AK170" s="292"/>
      <c r="AL170" s="292"/>
      <c r="AM170" s="293"/>
      <c r="AN170" s="292"/>
    </row>
    <row r="171" spans="1:40" x14ac:dyDescent="0.25">
      <c r="A171" s="293"/>
      <c r="B171" s="293"/>
      <c r="C171" s="293"/>
      <c r="D171" s="293"/>
      <c r="E171" s="293"/>
      <c r="F171" s="293"/>
      <c r="G171" s="293"/>
      <c r="H171" s="293"/>
      <c r="I171" s="293"/>
      <c r="J171" s="297"/>
      <c r="K171" s="293"/>
      <c r="L171" s="293"/>
      <c r="M171" s="293"/>
      <c r="N171" s="293"/>
      <c r="O171" s="293"/>
      <c r="P171" s="293"/>
      <c r="Q171" s="293"/>
      <c r="R171" s="293"/>
      <c r="S171" s="293"/>
      <c r="T171" s="293"/>
      <c r="U171" s="293"/>
      <c r="V171" s="293"/>
      <c r="W171" s="295"/>
      <c r="X171" s="293"/>
      <c r="Y171" s="295"/>
      <c r="Z171" s="292"/>
      <c r="AA171" s="292"/>
      <c r="AB171" s="292"/>
      <c r="AC171" s="292"/>
      <c r="AD171" s="292"/>
      <c r="AE171" s="292"/>
      <c r="AF171" s="295"/>
      <c r="AG171" s="293"/>
      <c r="AH171" s="293"/>
      <c r="AI171" s="294"/>
      <c r="AJ171" s="293"/>
      <c r="AK171" s="292"/>
      <c r="AL171" s="292"/>
      <c r="AM171" s="293"/>
      <c r="AN171" s="292"/>
    </row>
    <row r="172" spans="1:40" x14ac:dyDescent="0.25">
      <c r="A172" s="293"/>
      <c r="B172" s="293"/>
      <c r="C172" s="293"/>
      <c r="D172" s="293"/>
      <c r="E172" s="293"/>
      <c r="F172" s="293"/>
      <c r="G172" s="293"/>
      <c r="H172" s="293"/>
      <c r="I172" s="293"/>
      <c r="J172" s="297"/>
      <c r="K172" s="293"/>
      <c r="L172" s="293"/>
      <c r="M172" s="293"/>
      <c r="N172" s="293"/>
      <c r="O172" s="293"/>
      <c r="P172" s="293"/>
      <c r="Q172" s="293"/>
      <c r="R172" s="293"/>
      <c r="S172" s="293"/>
      <c r="T172" s="293"/>
      <c r="U172" s="293"/>
      <c r="V172" s="293"/>
      <c r="W172" s="295"/>
      <c r="X172" s="293"/>
      <c r="Y172" s="295"/>
      <c r="Z172" s="292"/>
      <c r="AA172" s="292"/>
      <c r="AB172" s="293" t="s">
        <v>828</v>
      </c>
      <c r="AC172" s="296">
        <v>45404</v>
      </c>
      <c r="AD172" s="293" t="s">
        <v>828</v>
      </c>
      <c r="AE172" s="296">
        <v>45415</v>
      </c>
      <c r="AF172" s="295"/>
      <c r="AG172" s="293"/>
      <c r="AH172" s="293"/>
      <c r="AI172" s="294"/>
      <c r="AJ172" s="293"/>
      <c r="AK172" s="292"/>
      <c r="AL172" s="292"/>
      <c r="AM172" s="293"/>
      <c r="AN172" s="292"/>
    </row>
    <row r="173" spans="1:40" ht="409.5" x14ac:dyDescent="0.25">
      <c r="A173" s="293"/>
      <c r="B173" s="293"/>
      <c r="C173" s="293"/>
      <c r="D173" s="293"/>
      <c r="E173" s="293"/>
      <c r="F173" s="293"/>
      <c r="G173" s="293"/>
      <c r="H173" s="293"/>
      <c r="I173" s="293"/>
      <c r="J173" s="297"/>
      <c r="K173" s="293"/>
      <c r="L173" s="293"/>
      <c r="M173" s="293"/>
      <c r="N173" s="293"/>
      <c r="O173" s="293"/>
      <c r="P173" s="293"/>
      <c r="Q173" s="293"/>
      <c r="R173" s="293"/>
      <c r="S173" s="293"/>
      <c r="T173" s="293"/>
      <c r="U173" s="293"/>
      <c r="V173" s="293"/>
      <c r="W173" s="295"/>
      <c r="X173" s="293"/>
      <c r="Y173" s="295"/>
      <c r="Z173" s="292"/>
      <c r="AA173" s="292"/>
      <c r="AB173" s="293" t="s">
        <v>836</v>
      </c>
      <c r="AC173" s="293" t="s">
        <v>1112</v>
      </c>
      <c r="AD173" s="293" t="s">
        <v>836</v>
      </c>
      <c r="AE173" s="293" t="s">
        <v>1113</v>
      </c>
      <c r="AF173" s="295"/>
      <c r="AG173" s="293"/>
      <c r="AH173" s="293"/>
      <c r="AI173" s="294"/>
      <c r="AJ173" s="293"/>
      <c r="AK173" s="292"/>
      <c r="AL173" s="292"/>
      <c r="AM173" s="293"/>
      <c r="AN173" s="292"/>
    </row>
    <row r="174" spans="1:40" x14ac:dyDescent="0.25">
      <c r="A174" s="293"/>
      <c r="B174" s="293"/>
      <c r="C174" s="293"/>
      <c r="D174" s="293"/>
      <c r="E174" s="293"/>
      <c r="F174" s="293"/>
      <c r="G174" s="293"/>
      <c r="H174" s="293"/>
      <c r="I174" s="293"/>
      <c r="J174" s="297"/>
      <c r="K174" s="293"/>
      <c r="L174" s="293"/>
      <c r="M174" s="293"/>
      <c r="N174" s="293"/>
      <c r="O174" s="293"/>
      <c r="P174" s="293"/>
      <c r="Q174" s="293"/>
      <c r="R174" s="293"/>
      <c r="S174" s="293"/>
      <c r="T174" s="293"/>
      <c r="U174" s="293"/>
      <c r="V174" s="293"/>
      <c r="W174" s="295"/>
      <c r="X174" s="293"/>
      <c r="Y174" s="295"/>
      <c r="Z174" s="292"/>
      <c r="AA174" s="292"/>
      <c r="AB174" s="293" t="s">
        <v>839</v>
      </c>
      <c r="AC174" s="293" t="s">
        <v>1111</v>
      </c>
      <c r="AD174" s="293" t="s">
        <v>839</v>
      </c>
      <c r="AE174" s="293" t="s">
        <v>1114</v>
      </c>
      <c r="AF174" s="295"/>
      <c r="AG174" s="293"/>
      <c r="AH174" s="293"/>
      <c r="AI174" s="294"/>
      <c r="AJ174" s="293"/>
      <c r="AK174" s="292"/>
      <c r="AL174" s="292"/>
      <c r="AM174" s="293"/>
      <c r="AN174" s="292"/>
    </row>
    <row r="175" spans="1:40" ht="127.5" x14ac:dyDescent="0.25">
      <c r="A175" s="293" t="s">
        <v>1115</v>
      </c>
      <c r="B175" s="293" t="s">
        <v>1116</v>
      </c>
      <c r="C175" s="293" t="s">
        <v>1117</v>
      </c>
      <c r="D175" s="293" t="s">
        <v>803</v>
      </c>
      <c r="E175" s="293" t="s">
        <v>804</v>
      </c>
      <c r="F175" s="293" t="s">
        <v>1118</v>
      </c>
      <c r="G175" s="293" t="s">
        <v>1119</v>
      </c>
      <c r="H175" s="293" t="s">
        <v>807</v>
      </c>
      <c r="I175" s="293" t="s">
        <v>808</v>
      </c>
      <c r="J175" s="294" t="s">
        <v>809</v>
      </c>
      <c r="K175" s="293" t="s">
        <v>810</v>
      </c>
      <c r="L175" s="293" t="s">
        <v>1120</v>
      </c>
      <c r="M175" s="293" t="s">
        <v>1121</v>
      </c>
      <c r="N175" s="293" t="s">
        <v>1122</v>
      </c>
      <c r="O175" s="293" t="s">
        <v>814</v>
      </c>
      <c r="P175" s="293" t="s">
        <v>815</v>
      </c>
      <c r="Q175" s="293" t="s">
        <v>816</v>
      </c>
      <c r="R175" s="293" t="s">
        <v>817</v>
      </c>
      <c r="S175" s="293" t="s">
        <v>818</v>
      </c>
      <c r="T175" s="293" t="s">
        <v>819</v>
      </c>
      <c r="U175" s="293" t="s">
        <v>820</v>
      </c>
      <c r="V175" s="293" t="s">
        <v>821</v>
      </c>
      <c r="W175" s="295" t="s">
        <v>822</v>
      </c>
      <c r="X175" s="293" t="s">
        <v>822</v>
      </c>
      <c r="Y175" s="295" t="s">
        <v>822</v>
      </c>
      <c r="Z175" s="292"/>
      <c r="AA175" s="292"/>
      <c r="AB175" s="292"/>
      <c r="AC175" s="292"/>
      <c r="AD175" s="292"/>
      <c r="AE175" s="292"/>
      <c r="AF175" s="295" t="s">
        <v>822</v>
      </c>
      <c r="AG175" s="293" t="s">
        <v>823</v>
      </c>
      <c r="AH175" s="293" t="s">
        <v>808</v>
      </c>
      <c r="AI175" s="294" t="s">
        <v>809</v>
      </c>
      <c r="AJ175" s="293" t="s">
        <v>810</v>
      </c>
      <c r="AK175" s="293" t="s">
        <v>1123</v>
      </c>
      <c r="AL175" s="293" t="s">
        <v>1124</v>
      </c>
      <c r="AM175" s="293" t="s">
        <v>1050</v>
      </c>
      <c r="AN175" s="292"/>
    </row>
    <row r="176" spans="1:40" x14ac:dyDescent="0.25">
      <c r="A176" s="293"/>
      <c r="B176" s="293"/>
      <c r="C176" s="293"/>
      <c r="D176" s="293"/>
      <c r="E176" s="293"/>
      <c r="F176" s="293"/>
      <c r="G176" s="293"/>
      <c r="H176" s="293"/>
      <c r="I176" s="293"/>
      <c r="J176" s="294"/>
      <c r="K176" s="293"/>
      <c r="L176" s="293"/>
      <c r="M176" s="293"/>
      <c r="N176" s="293"/>
      <c r="O176" s="293"/>
      <c r="P176" s="291" t="s">
        <v>827</v>
      </c>
      <c r="Q176" s="291" t="s">
        <v>827</v>
      </c>
      <c r="R176" s="291" t="s">
        <v>827</v>
      </c>
      <c r="S176" s="291" t="s">
        <v>827</v>
      </c>
      <c r="T176" s="291" t="s">
        <v>827</v>
      </c>
      <c r="U176" s="291" t="s">
        <v>827</v>
      </c>
      <c r="V176" s="291" t="s">
        <v>827</v>
      </c>
      <c r="W176" s="295"/>
      <c r="X176" s="293"/>
      <c r="Y176" s="295"/>
      <c r="Z176" s="292"/>
      <c r="AA176" s="292"/>
      <c r="AB176" s="293" t="s">
        <v>828</v>
      </c>
      <c r="AC176" s="296">
        <v>45406</v>
      </c>
      <c r="AD176" s="293" t="s">
        <v>828</v>
      </c>
      <c r="AE176" s="296">
        <v>45411</v>
      </c>
      <c r="AF176" s="295"/>
      <c r="AG176" s="293"/>
      <c r="AH176" s="293"/>
      <c r="AI176" s="294"/>
      <c r="AJ176" s="293"/>
      <c r="AK176" s="292"/>
      <c r="AL176" s="292"/>
      <c r="AM176" s="293"/>
      <c r="AN176" s="292"/>
    </row>
    <row r="177" spans="1:40" ht="191.25" x14ac:dyDescent="0.25">
      <c r="A177" s="293"/>
      <c r="B177" s="293"/>
      <c r="C177" s="293"/>
      <c r="D177" s="293"/>
      <c r="E177" s="293"/>
      <c r="F177" s="293"/>
      <c r="G177" s="293"/>
      <c r="H177" s="293"/>
      <c r="I177" s="293"/>
      <c r="J177" s="294"/>
      <c r="K177" s="293"/>
      <c r="L177" s="293"/>
      <c r="M177" s="293"/>
      <c r="N177" s="293"/>
      <c r="O177" s="293"/>
      <c r="P177" s="293" t="s">
        <v>1125</v>
      </c>
      <c r="Q177" s="293" t="s">
        <v>830</v>
      </c>
      <c r="R177" s="293" t="s">
        <v>897</v>
      </c>
      <c r="S177" s="293" t="s">
        <v>832</v>
      </c>
      <c r="T177" s="293" t="s">
        <v>833</v>
      </c>
      <c r="U177" s="293" t="s">
        <v>1126</v>
      </c>
      <c r="V177" s="293" t="s">
        <v>1127</v>
      </c>
      <c r="W177" s="295"/>
      <c r="X177" s="293"/>
      <c r="Y177" s="295"/>
      <c r="Z177" s="292"/>
      <c r="AA177" s="292"/>
      <c r="AB177" s="293" t="s">
        <v>836</v>
      </c>
      <c r="AC177" s="293" t="s">
        <v>1128</v>
      </c>
      <c r="AD177" s="293" t="s">
        <v>836</v>
      </c>
      <c r="AE177" s="293" t="s">
        <v>1129</v>
      </c>
      <c r="AF177" s="295"/>
      <c r="AG177" s="293"/>
      <c r="AH177" s="293"/>
      <c r="AI177" s="294"/>
      <c r="AJ177" s="293"/>
      <c r="AK177" s="292"/>
      <c r="AL177" s="292"/>
      <c r="AM177" s="293"/>
      <c r="AN177" s="292"/>
    </row>
    <row r="178" spans="1:40" x14ac:dyDescent="0.25">
      <c r="A178" s="293"/>
      <c r="B178" s="293"/>
      <c r="C178" s="293"/>
      <c r="D178" s="293"/>
      <c r="E178" s="293"/>
      <c r="F178" s="293"/>
      <c r="G178" s="293"/>
      <c r="H178" s="293"/>
      <c r="I178" s="293"/>
      <c r="J178" s="294"/>
      <c r="K178" s="293"/>
      <c r="L178" s="293"/>
      <c r="M178" s="293"/>
      <c r="N178" s="293"/>
      <c r="O178" s="293"/>
      <c r="P178" s="293"/>
      <c r="Q178" s="293"/>
      <c r="R178" s="293"/>
      <c r="S178" s="293"/>
      <c r="T178" s="293"/>
      <c r="U178" s="293"/>
      <c r="V178" s="293"/>
      <c r="W178" s="295"/>
      <c r="X178" s="293"/>
      <c r="Y178" s="295"/>
      <c r="Z178" s="292"/>
      <c r="AA178" s="292"/>
      <c r="AB178" s="293" t="s">
        <v>839</v>
      </c>
      <c r="AC178" s="293" t="s">
        <v>1130</v>
      </c>
      <c r="AD178" s="293" t="s">
        <v>839</v>
      </c>
      <c r="AE178" s="293" t="s">
        <v>901</v>
      </c>
      <c r="AF178" s="295"/>
      <c r="AG178" s="293"/>
      <c r="AH178" s="293"/>
      <c r="AI178" s="294"/>
      <c r="AJ178" s="293"/>
      <c r="AK178" s="292"/>
      <c r="AL178" s="292"/>
      <c r="AM178" s="293"/>
      <c r="AN178" s="292"/>
    </row>
    <row r="179" spans="1:40" x14ac:dyDescent="0.25">
      <c r="A179" s="293"/>
      <c r="B179" s="293"/>
      <c r="C179" s="293"/>
      <c r="D179" s="293"/>
      <c r="E179" s="293"/>
      <c r="F179" s="293"/>
      <c r="G179" s="293"/>
      <c r="H179" s="293"/>
      <c r="I179" s="293"/>
      <c r="J179" s="294"/>
      <c r="K179" s="293"/>
      <c r="L179" s="293"/>
      <c r="M179" s="293"/>
      <c r="N179" s="293"/>
      <c r="O179" s="293"/>
      <c r="P179" s="293"/>
      <c r="Q179" s="293"/>
      <c r="R179" s="293"/>
      <c r="S179" s="293"/>
      <c r="T179" s="293"/>
      <c r="U179" s="293"/>
      <c r="V179" s="293"/>
      <c r="W179" s="295"/>
      <c r="X179" s="293"/>
      <c r="Y179" s="295"/>
      <c r="Z179" s="292"/>
      <c r="AA179" s="292"/>
      <c r="AB179" s="292"/>
      <c r="AC179" s="292"/>
      <c r="AD179" s="292"/>
      <c r="AE179" s="292"/>
      <c r="AF179" s="295"/>
      <c r="AG179" s="293"/>
      <c r="AH179" s="293"/>
      <c r="AI179" s="294"/>
      <c r="AJ179" s="293"/>
      <c r="AK179" s="292"/>
      <c r="AL179" s="292"/>
      <c r="AM179" s="293"/>
      <c r="AN179" s="292"/>
    </row>
    <row r="180" spans="1:40" x14ac:dyDescent="0.25">
      <c r="A180" s="293"/>
      <c r="B180" s="293"/>
      <c r="C180" s="293"/>
      <c r="D180" s="293"/>
      <c r="E180" s="293"/>
      <c r="F180" s="293"/>
      <c r="G180" s="293"/>
      <c r="H180" s="293"/>
      <c r="I180" s="293"/>
      <c r="J180" s="294"/>
      <c r="K180" s="293"/>
      <c r="L180" s="293"/>
      <c r="M180" s="293"/>
      <c r="N180" s="293"/>
      <c r="O180" s="293"/>
      <c r="P180" s="293"/>
      <c r="Q180" s="293"/>
      <c r="R180" s="293"/>
      <c r="S180" s="293"/>
      <c r="T180" s="293"/>
      <c r="U180" s="293"/>
      <c r="V180" s="293"/>
      <c r="W180" s="295"/>
      <c r="X180" s="293"/>
      <c r="Y180" s="295"/>
      <c r="Z180" s="292"/>
      <c r="AA180" s="292"/>
      <c r="AB180" s="292"/>
      <c r="AC180" s="292"/>
      <c r="AD180" s="293" t="s">
        <v>828</v>
      </c>
      <c r="AE180" s="296">
        <v>45414</v>
      </c>
      <c r="AF180" s="295"/>
      <c r="AG180" s="293"/>
      <c r="AH180" s="293"/>
      <c r="AI180" s="294"/>
      <c r="AJ180" s="293"/>
      <c r="AK180" s="292"/>
      <c r="AL180" s="292"/>
      <c r="AM180" s="293"/>
      <c r="AN180" s="292"/>
    </row>
    <row r="181" spans="1:40" ht="331.5" x14ac:dyDescent="0.25">
      <c r="A181" s="293"/>
      <c r="B181" s="293"/>
      <c r="C181" s="293"/>
      <c r="D181" s="293"/>
      <c r="E181" s="293"/>
      <c r="F181" s="293"/>
      <c r="G181" s="293"/>
      <c r="H181" s="293"/>
      <c r="I181" s="293"/>
      <c r="J181" s="294"/>
      <c r="K181" s="293"/>
      <c r="L181" s="293"/>
      <c r="M181" s="293"/>
      <c r="N181" s="293"/>
      <c r="O181" s="293"/>
      <c r="P181" s="293"/>
      <c r="Q181" s="293"/>
      <c r="R181" s="293"/>
      <c r="S181" s="293"/>
      <c r="T181" s="293"/>
      <c r="U181" s="293"/>
      <c r="V181" s="293"/>
      <c r="W181" s="295"/>
      <c r="X181" s="293"/>
      <c r="Y181" s="295"/>
      <c r="Z181" s="292"/>
      <c r="AA181" s="292"/>
      <c r="AB181" s="292"/>
      <c r="AC181" s="292"/>
      <c r="AD181" s="293" t="s">
        <v>836</v>
      </c>
      <c r="AE181" s="293" t="s">
        <v>1131</v>
      </c>
      <c r="AF181" s="295"/>
      <c r="AG181" s="293"/>
      <c r="AH181" s="293"/>
      <c r="AI181" s="294"/>
      <c r="AJ181" s="293"/>
      <c r="AK181" s="292"/>
      <c r="AL181" s="292"/>
      <c r="AM181" s="293"/>
      <c r="AN181" s="292"/>
    </row>
    <row r="182" spans="1:40" x14ac:dyDescent="0.25">
      <c r="A182" s="293"/>
      <c r="B182" s="293"/>
      <c r="C182" s="293"/>
      <c r="D182" s="293"/>
      <c r="E182" s="293"/>
      <c r="F182" s="293"/>
      <c r="G182" s="293"/>
      <c r="H182" s="293"/>
      <c r="I182" s="293"/>
      <c r="J182" s="294"/>
      <c r="K182" s="293"/>
      <c r="L182" s="293"/>
      <c r="M182" s="293"/>
      <c r="N182" s="293"/>
      <c r="O182" s="293"/>
      <c r="P182" s="293"/>
      <c r="Q182" s="293"/>
      <c r="R182" s="293"/>
      <c r="S182" s="293"/>
      <c r="T182" s="293"/>
      <c r="U182" s="293"/>
      <c r="V182" s="293"/>
      <c r="W182" s="295"/>
      <c r="X182" s="293"/>
      <c r="Y182" s="295"/>
      <c r="Z182" s="292"/>
      <c r="AA182" s="292"/>
      <c r="AB182" s="292"/>
      <c r="AC182" s="292"/>
      <c r="AD182" s="293" t="s">
        <v>839</v>
      </c>
      <c r="AE182" s="293" t="s">
        <v>1095</v>
      </c>
      <c r="AF182" s="295"/>
      <c r="AG182" s="293"/>
      <c r="AH182" s="293"/>
      <c r="AI182" s="294"/>
      <c r="AJ182" s="293"/>
      <c r="AK182" s="292"/>
      <c r="AL182" s="292"/>
      <c r="AM182" s="293"/>
      <c r="AN182" s="292"/>
    </row>
    <row r="183" spans="1:40" ht="153" x14ac:dyDescent="0.25">
      <c r="A183" s="293" t="s">
        <v>1132</v>
      </c>
      <c r="B183" s="293" t="s">
        <v>1133</v>
      </c>
      <c r="C183" s="293" t="s">
        <v>1134</v>
      </c>
      <c r="D183" s="293" t="s">
        <v>803</v>
      </c>
      <c r="E183" s="293" t="s">
        <v>804</v>
      </c>
      <c r="F183" s="293" t="s">
        <v>1135</v>
      </c>
      <c r="G183" s="293" t="s">
        <v>1136</v>
      </c>
      <c r="H183" s="293" t="s">
        <v>823</v>
      </c>
      <c r="I183" s="293" t="s">
        <v>808</v>
      </c>
      <c r="J183" s="294" t="s">
        <v>809</v>
      </c>
      <c r="K183" s="293" t="s">
        <v>810</v>
      </c>
      <c r="L183" s="293" t="s">
        <v>1137</v>
      </c>
      <c r="M183" s="293" t="s">
        <v>1138</v>
      </c>
      <c r="N183" s="293" t="s">
        <v>1139</v>
      </c>
      <c r="O183" s="293" t="s">
        <v>814</v>
      </c>
      <c r="P183" s="293" t="s">
        <v>815</v>
      </c>
      <c r="Q183" s="293" t="s">
        <v>816</v>
      </c>
      <c r="R183" s="293" t="s">
        <v>817</v>
      </c>
      <c r="S183" s="293" t="s">
        <v>818</v>
      </c>
      <c r="T183" s="293" t="s">
        <v>819</v>
      </c>
      <c r="U183" s="293" t="s">
        <v>820</v>
      </c>
      <c r="V183" s="293" t="s">
        <v>821</v>
      </c>
      <c r="W183" s="295" t="s">
        <v>822</v>
      </c>
      <c r="X183" s="293" t="s">
        <v>822</v>
      </c>
      <c r="Y183" s="295" t="s">
        <v>822</v>
      </c>
      <c r="Z183" s="292"/>
      <c r="AA183" s="292"/>
      <c r="AB183" s="292"/>
      <c r="AC183" s="292"/>
      <c r="AD183" s="292"/>
      <c r="AE183" s="292"/>
      <c r="AF183" s="295" t="s">
        <v>822</v>
      </c>
      <c r="AG183" s="293" t="s">
        <v>823</v>
      </c>
      <c r="AH183" s="293" t="s">
        <v>808</v>
      </c>
      <c r="AI183" s="294" t="s">
        <v>809</v>
      </c>
      <c r="AJ183" s="293" t="s">
        <v>810</v>
      </c>
      <c r="AK183" s="293" t="s">
        <v>1140</v>
      </c>
      <c r="AL183" s="293" t="s">
        <v>1141</v>
      </c>
      <c r="AM183" s="293" t="s">
        <v>1142</v>
      </c>
      <c r="AN183" s="292"/>
    </row>
    <row r="184" spans="1:40" x14ac:dyDescent="0.25">
      <c r="A184" s="293"/>
      <c r="B184" s="293"/>
      <c r="C184" s="293"/>
      <c r="D184" s="293"/>
      <c r="E184" s="293"/>
      <c r="F184" s="293"/>
      <c r="G184" s="293"/>
      <c r="H184" s="293"/>
      <c r="I184" s="293"/>
      <c r="J184" s="294"/>
      <c r="K184" s="293"/>
      <c r="L184" s="293"/>
      <c r="M184" s="293"/>
      <c r="N184" s="293"/>
      <c r="O184" s="293"/>
      <c r="P184" s="291" t="s">
        <v>827</v>
      </c>
      <c r="Q184" s="293"/>
      <c r="R184" s="291" t="s">
        <v>827</v>
      </c>
      <c r="S184" s="291" t="s">
        <v>827</v>
      </c>
      <c r="T184" s="293"/>
      <c r="U184" s="293"/>
      <c r="V184" s="291" t="s">
        <v>827</v>
      </c>
      <c r="W184" s="295"/>
      <c r="X184" s="293"/>
      <c r="Y184" s="295"/>
      <c r="Z184" s="292"/>
      <c r="AA184" s="292"/>
      <c r="AB184" s="293" t="s">
        <v>828</v>
      </c>
      <c r="AC184" s="296">
        <v>45406</v>
      </c>
      <c r="AD184" s="293" t="s">
        <v>828</v>
      </c>
      <c r="AE184" s="296">
        <v>45411</v>
      </c>
      <c r="AF184" s="295"/>
      <c r="AG184" s="293"/>
      <c r="AH184" s="293"/>
      <c r="AI184" s="294"/>
      <c r="AJ184" s="293"/>
      <c r="AK184" s="292"/>
      <c r="AL184" s="292"/>
      <c r="AM184" s="293"/>
      <c r="AN184" s="292"/>
    </row>
    <row r="185" spans="1:40" ht="280.5" x14ac:dyDescent="0.25">
      <c r="A185" s="293"/>
      <c r="B185" s="293"/>
      <c r="C185" s="293"/>
      <c r="D185" s="293"/>
      <c r="E185" s="293"/>
      <c r="F185" s="293"/>
      <c r="G185" s="293"/>
      <c r="H185" s="293"/>
      <c r="I185" s="293"/>
      <c r="J185" s="294"/>
      <c r="K185" s="293"/>
      <c r="L185" s="293"/>
      <c r="M185" s="293"/>
      <c r="N185" s="293"/>
      <c r="O185" s="293"/>
      <c r="P185" s="293" t="s">
        <v>1143</v>
      </c>
      <c r="Q185" s="293"/>
      <c r="R185" s="293" t="s">
        <v>1144</v>
      </c>
      <c r="S185" s="293" t="s">
        <v>1145</v>
      </c>
      <c r="T185" s="293"/>
      <c r="U185" s="293"/>
      <c r="V185" s="293" t="s">
        <v>1146</v>
      </c>
      <c r="W185" s="295"/>
      <c r="X185" s="293"/>
      <c r="Y185" s="295"/>
      <c r="Z185" s="292"/>
      <c r="AA185" s="292"/>
      <c r="AB185" s="293" t="s">
        <v>836</v>
      </c>
      <c r="AC185" s="293" t="s">
        <v>1147</v>
      </c>
      <c r="AD185" s="293" t="s">
        <v>836</v>
      </c>
      <c r="AE185" s="293" t="s">
        <v>1148</v>
      </c>
      <c r="AF185" s="295"/>
      <c r="AG185" s="293"/>
      <c r="AH185" s="293"/>
      <c r="AI185" s="294"/>
      <c r="AJ185" s="293"/>
      <c r="AK185" s="292"/>
      <c r="AL185" s="292"/>
      <c r="AM185" s="293"/>
      <c r="AN185" s="292"/>
    </row>
    <row r="186" spans="1:40" x14ac:dyDescent="0.25">
      <c r="A186" s="293"/>
      <c r="B186" s="293"/>
      <c r="C186" s="293"/>
      <c r="D186" s="293"/>
      <c r="E186" s="293"/>
      <c r="F186" s="293"/>
      <c r="G186" s="293"/>
      <c r="H186" s="293"/>
      <c r="I186" s="293"/>
      <c r="J186" s="294"/>
      <c r="K186" s="293"/>
      <c r="L186" s="293"/>
      <c r="M186" s="293"/>
      <c r="N186" s="293"/>
      <c r="O186" s="293"/>
      <c r="P186" s="293"/>
      <c r="Q186" s="293"/>
      <c r="R186" s="293"/>
      <c r="S186" s="293"/>
      <c r="T186" s="293"/>
      <c r="U186" s="293"/>
      <c r="V186" s="293"/>
      <c r="W186" s="295"/>
      <c r="X186" s="293"/>
      <c r="Y186" s="295"/>
      <c r="Z186" s="292"/>
      <c r="AA186" s="292"/>
      <c r="AB186" s="293" t="s">
        <v>839</v>
      </c>
      <c r="AC186" s="293" t="s">
        <v>1149</v>
      </c>
      <c r="AD186" s="293" t="s">
        <v>839</v>
      </c>
      <c r="AE186" s="293" t="s">
        <v>1093</v>
      </c>
      <c r="AF186" s="295"/>
      <c r="AG186" s="293"/>
      <c r="AH186" s="293"/>
      <c r="AI186" s="294"/>
      <c r="AJ186" s="293"/>
      <c r="AK186" s="292"/>
      <c r="AL186" s="292"/>
      <c r="AM186" s="293"/>
      <c r="AN186" s="292"/>
    </row>
    <row r="187" spans="1:40" x14ac:dyDescent="0.25">
      <c r="A187" s="293"/>
      <c r="B187" s="293"/>
      <c r="C187" s="293"/>
      <c r="D187" s="293"/>
      <c r="E187" s="293"/>
      <c r="F187" s="293"/>
      <c r="G187" s="293"/>
      <c r="H187" s="293"/>
      <c r="I187" s="293"/>
      <c r="J187" s="294"/>
      <c r="K187" s="293"/>
      <c r="L187" s="293"/>
      <c r="M187" s="293"/>
      <c r="N187" s="293"/>
      <c r="O187" s="293"/>
      <c r="P187" s="293"/>
      <c r="Q187" s="293"/>
      <c r="R187" s="293"/>
      <c r="S187" s="293"/>
      <c r="T187" s="293"/>
      <c r="U187" s="293"/>
      <c r="V187" s="293"/>
      <c r="W187" s="295"/>
      <c r="X187" s="293"/>
      <c r="Y187" s="295"/>
      <c r="Z187" s="292"/>
      <c r="AA187" s="292"/>
      <c r="AB187" s="292"/>
      <c r="AC187" s="292"/>
      <c r="AD187" s="292"/>
      <c r="AE187" s="292"/>
      <c r="AF187" s="295"/>
      <c r="AG187" s="293"/>
      <c r="AH187" s="293"/>
      <c r="AI187" s="294"/>
      <c r="AJ187" s="293"/>
      <c r="AK187" s="292"/>
      <c r="AL187" s="292"/>
      <c r="AM187" s="293"/>
      <c r="AN187" s="292"/>
    </row>
    <row r="188" spans="1:40" x14ac:dyDescent="0.25">
      <c r="A188" s="293"/>
      <c r="B188" s="293"/>
      <c r="C188" s="293"/>
      <c r="D188" s="293"/>
      <c r="E188" s="293"/>
      <c r="F188" s="293"/>
      <c r="G188" s="293"/>
      <c r="H188" s="293"/>
      <c r="I188" s="293"/>
      <c r="J188" s="294"/>
      <c r="K188" s="293"/>
      <c r="L188" s="293"/>
      <c r="M188" s="293"/>
      <c r="N188" s="293"/>
      <c r="O188" s="293"/>
      <c r="P188" s="293"/>
      <c r="Q188" s="293"/>
      <c r="R188" s="293"/>
      <c r="S188" s="293"/>
      <c r="T188" s="293"/>
      <c r="U188" s="293"/>
      <c r="V188" s="293"/>
      <c r="W188" s="295"/>
      <c r="X188" s="293"/>
      <c r="Y188" s="295"/>
      <c r="Z188" s="292"/>
      <c r="AA188" s="292"/>
      <c r="AB188" s="292"/>
      <c r="AC188" s="292"/>
      <c r="AD188" s="293" t="s">
        <v>828</v>
      </c>
      <c r="AE188" s="296">
        <v>45414</v>
      </c>
      <c r="AF188" s="295"/>
      <c r="AG188" s="293"/>
      <c r="AH188" s="293"/>
      <c r="AI188" s="294"/>
      <c r="AJ188" s="293"/>
      <c r="AK188" s="292"/>
      <c r="AL188" s="292"/>
      <c r="AM188" s="293"/>
      <c r="AN188" s="292"/>
    </row>
    <row r="189" spans="1:40" ht="255" x14ac:dyDescent="0.25">
      <c r="A189" s="293"/>
      <c r="B189" s="293"/>
      <c r="C189" s="293"/>
      <c r="D189" s="293"/>
      <c r="E189" s="293"/>
      <c r="F189" s="293"/>
      <c r="G189" s="293"/>
      <c r="H189" s="293"/>
      <c r="I189" s="293"/>
      <c r="J189" s="294"/>
      <c r="K189" s="293"/>
      <c r="L189" s="293"/>
      <c r="M189" s="293"/>
      <c r="N189" s="293"/>
      <c r="O189" s="293"/>
      <c r="P189" s="293"/>
      <c r="Q189" s="293"/>
      <c r="R189" s="293"/>
      <c r="S189" s="293"/>
      <c r="T189" s="293"/>
      <c r="U189" s="293"/>
      <c r="V189" s="293"/>
      <c r="W189" s="295"/>
      <c r="X189" s="293"/>
      <c r="Y189" s="295"/>
      <c r="Z189" s="292"/>
      <c r="AA189" s="292"/>
      <c r="AB189" s="292"/>
      <c r="AC189" s="292"/>
      <c r="AD189" s="293" t="s">
        <v>836</v>
      </c>
      <c r="AE189" s="293" t="s">
        <v>1150</v>
      </c>
      <c r="AF189" s="295"/>
      <c r="AG189" s="293"/>
      <c r="AH189" s="293"/>
      <c r="AI189" s="294"/>
      <c r="AJ189" s="293"/>
      <c r="AK189" s="292"/>
      <c r="AL189" s="292"/>
      <c r="AM189" s="293"/>
      <c r="AN189" s="292"/>
    </row>
    <row r="190" spans="1:40" x14ac:dyDescent="0.25">
      <c r="A190" s="293"/>
      <c r="B190" s="293"/>
      <c r="C190" s="293"/>
      <c r="D190" s="293"/>
      <c r="E190" s="293"/>
      <c r="F190" s="293"/>
      <c r="G190" s="293"/>
      <c r="H190" s="293"/>
      <c r="I190" s="293"/>
      <c r="J190" s="294"/>
      <c r="K190" s="293"/>
      <c r="L190" s="293"/>
      <c r="M190" s="293"/>
      <c r="N190" s="293"/>
      <c r="O190" s="293"/>
      <c r="P190" s="293"/>
      <c r="Q190" s="293"/>
      <c r="R190" s="293"/>
      <c r="S190" s="293"/>
      <c r="T190" s="293"/>
      <c r="U190" s="293"/>
      <c r="V190" s="293"/>
      <c r="W190" s="295"/>
      <c r="X190" s="293"/>
      <c r="Y190" s="295"/>
      <c r="Z190" s="292"/>
      <c r="AA190" s="292"/>
      <c r="AB190" s="292"/>
      <c r="AC190" s="292"/>
      <c r="AD190" s="293" t="s">
        <v>839</v>
      </c>
      <c r="AE190" s="293" t="s">
        <v>1023</v>
      </c>
      <c r="AF190" s="295"/>
      <c r="AG190" s="293"/>
      <c r="AH190" s="293"/>
      <c r="AI190" s="294"/>
      <c r="AJ190" s="293"/>
      <c r="AK190" s="292"/>
      <c r="AL190" s="292"/>
      <c r="AM190" s="293"/>
      <c r="AN190" s="292"/>
    </row>
    <row r="191" spans="1:40" ht="140.25" x14ac:dyDescent="0.25">
      <c r="A191" s="293"/>
      <c r="B191" s="293"/>
      <c r="C191" s="293"/>
      <c r="D191" s="293"/>
      <c r="E191" s="293"/>
      <c r="F191" s="293"/>
      <c r="G191" s="293"/>
      <c r="H191" s="293"/>
      <c r="I191" s="293"/>
      <c r="J191" s="294"/>
      <c r="K191" s="293"/>
      <c r="L191" s="293" t="s">
        <v>1151</v>
      </c>
      <c r="M191" s="293" t="s">
        <v>1152</v>
      </c>
      <c r="N191" s="293" t="s">
        <v>1153</v>
      </c>
      <c r="O191" s="293" t="s">
        <v>814</v>
      </c>
      <c r="P191" s="293" t="s">
        <v>815</v>
      </c>
      <c r="Q191" s="293" t="s">
        <v>816</v>
      </c>
      <c r="R191" s="293" t="s">
        <v>817</v>
      </c>
      <c r="S191" s="293" t="s">
        <v>818</v>
      </c>
      <c r="T191" s="293" t="s">
        <v>819</v>
      </c>
      <c r="U191" s="293" t="s">
        <v>820</v>
      </c>
      <c r="V191" s="293" t="s">
        <v>821</v>
      </c>
      <c r="W191" s="295" t="s">
        <v>822</v>
      </c>
      <c r="X191" s="293" t="s">
        <v>822</v>
      </c>
      <c r="Y191" s="295" t="s">
        <v>822</v>
      </c>
      <c r="Z191" s="292"/>
      <c r="AA191" s="292"/>
      <c r="AB191" s="292"/>
      <c r="AC191" s="292"/>
      <c r="AD191" s="292"/>
      <c r="AE191" s="292"/>
      <c r="AF191" s="295"/>
      <c r="AG191" s="293"/>
      <c r="AH191" s="293"/>
      <c r="AI191" s="294"/>
      <c r="AJ191" s="293"/>
      <c r="AK191" s="292"/>
      <c r="AL191" s="292"/>
      <c r="AM191" s="293"/>
      <c r="AN191" s="292"/>
    </row>
    <row r="192" spans="1:40" x14ac:dyDescent="0.25">
      <c r="A192" s="293"/>
      <c r="B192" s="293"/>
      <c r="C192" s="293"/>
      <c r="D192" s="293"/>
      <c r="E192" s="293"/>
      <c r="F192" s="293"/>
      <c r="G192" s="293"/>
      <c r="H192" s="293"/>
      <c r="I192" s="293"/>
      <c r="J192" s="294"/>
      <c r="K192" s="293"/>
      <c r="L192" s="293"/>
      <c r="M192" s="293"/>
      <c r="N192" s="293"/>
      <c r="O192" s="293"/>
      <c r="P192" s="291" t="s">
        <v>827</v>
      </c>
      <c r="Q192" s="293"/>
      <c r="R192" s="291" t="s">
        <v>827</v>
      </c>
      <c r="S192" s="291" t="s">
        <v>827</v>
      </c>
      <c r="T192" s="293"/>
      <c r="U192" s="293"/>
      <c r="V192" s="291" t="s">
        <v>827</v>
      </c>
      <c r="W192" s="295"/>
      <c r="X192" s="293"/>
      <c r="Y192" s="295"/>
      <c r="Z192" s="292"/>
      <c r="AA192" s="292"/>
      <c r="AB192" s="293" t="s">
        <v>828</v>
      </c>
      <c r="AC192" s="296">
        <v>45406</v>
      </c>
      <c r="AD192" s="293" t="s">
        <v>828</v>
      </c>
      <c r="AE192" s="296">
        <v>45411</v>
      </c>
      <c r="AF192" s="295"/>
      <c r="AG192" s="293"/>
      <c r="AH192" s="293"/>
      <c r="AI192" s="294"/>
      <c r="AJ192" s="293"/>
      <c r="AK192" s="292"/>
      <c r="AL192" s="292"/>
      <c r="AM192" s="293"/>
      <c r="AN192" s="292"/>
    </row>
    <row r="193" spans="1:40" ht="293.25" x14ac:dyDescent="0.25">
      <c r="A193" s="293"/>
      <c r="B193" s="293"/>
      <c r="C193" s="293"/>
      <c r="D193" s="293"/>
      <c r="E193" s="293"/>
      <c r="F193" s="293"/>
      <c r="G193" s="293"/>
      <c r="H193" s="293"/>
      <c r="I193" s="293"/>
      <c r="J193" s="294"/>
      <c r="K193" s="293"/>
      <c r="L193" s="293"/>
      <c r="M193" s="293"/>
      <c r="N193" s="293"/>
      <c r="O193" s="293"/>
      <c r="P193" s="293" t="s">
        <v>1154</v>
      </c>
      <c r="Q193" s="293"/>
      <c r="R193" s="293" t="s">
        <v>1155</v>
      </c>
      <c r="S193" s="293" t="s">
        <v>1145</v>
      </c>
      <c r="T193" s="293"/>
      <c r="U193" s="293"/>
      <c r="V193" s="293" t="s">
        <v>1156</v>
      </c>
      <c r="W193" s="295"/>
      <c r="X193" s="293"/>
      <c r="Y193" s="295"/>
      <c r="Z193" s="292"/>
      <c r="AA193" s="292"/>
      <c r="AB193" s="293" t="s">
        <v>836</v>
      </c>
      <c r="AC193" s="293" t="s">
        <v>1157</v>
      </c>
      <c r="AD193" s="293" t="s">
        <v>836</v>
      </c>
      <c r="AE193" s="293" t="s">
        <v>1158</v>
      </c>
      <c r="AF193" s="295"/>
      <c r="AG193" s="293"/>
      <c r="AH193" s="293"/>
      <c r="AI193" s="294"/>
      <c r="AJ193" s="293"/>
      <c r="AK193" s="292"/>
      <c r="AL193" s="292"/>
      <c r="AM193" s="293"/>
      <c r="AN193" s="292"/>
    </row>
    <row r="194" spans="1:40" x14ac:dyDescent="0.25">
      <c r="A194" s="293"/>
      <c r="B194" s="293"/>
      <c r="C194" s="293"/>
      <c r="D194" s="293"/>
      <c r="E194" s="293"/>
      <c r="F194" s="293"/>
      <c r="G194" s="293"/>
      <c r="H194" s="293"/>
      <c r="I194" s="293"/>
      <c r="J194" s="294"/>
      <c r="K194" s="293"/>
      <c r="L194" s="293"/>
      <c r="M194" s="293"/>
      <c r="N194" s="293"/>
      <c r="O194" s="293"/>
      <c r="P194" s="293"/>
      <c r="Q194" s="293"/>
      <c r="R194" s="293"/>
      <c r="S194" s="293"/>
      <c r="T194" s="293"/>
      <c r="U194" s="293"/>
      <c r="V194" s="293"/>
      <c r="W194" s="295"/>
      <c r="X194" s="293"/>
      <c r="Y194" s="295"/>
      <c r="Z194" s="292"/>
      <c r="AA194" s="292"/>
      <c r="AB194" s="293" t="s">
        <v>839</v>
      </c>
      <c r="AC194" s="293" t="s">
        <v>1149</v>
      </c>
      <c r="AD194" s="293" t="s">
        <v>839</v>
      </c>
      <c r="AE194" s="293" t="s">
        <v>1093</v>
      </c>
      <c r="AF194" s="295"/>
      <c r="AG194" s="293"/>
      <c r="AH194" s="293"/>
      <c r="AI194" s="294"/>
      <c r="AJ194" s="293"/>
      <c r="AK194" s="292"/>
      <c r="AL194" s="292"/>
      <c r="AM194" s="293"/>
      <c r="AN194" s="292"/>
    </row>
    <row r="195" spans="1:40" x14ac:dyDescent="0.25">
      <c r="A195" s="293"/>
      <c r="B195" s="293"/>
      <c r="C195" s="293"/>
      <c r="D195" s="293"/>
      <c r="E195" s="293"/>
      <c r="F195" s="293"/>
      <c r="G195" s="293"/>
      <c r="H195" s="293"/>
      <c r="I195" s="293"/>
      <c r="J195" s="294"/>
      <c r="K195" s="293"/>
      <c r="L195" s="293"/>
      <c r="M195" s="293"/>
      <c r="N195" s="293"/>
      <c r="O195" s="293"/>
      <c r="P195" s="293"/>
      <c r="Q195" s="293"/>
      <c r="R195" s="293"/>
      <c r="S195" s="293"/>
      <c r="T195" s="293"/>
      <c r="U195" s="293"/>
      <c r="V195" s="293"/>
      <c r="W195" s="295"/>
      <c r="X195" s="293"/>
      <c r="Y195" s="295"/>
      <c r="Z195" s="292"/>
      <c r="AA195" s="292"/>
      <c r="AB195" s="292"/>
      <c r="AC195" s="292"/>
      <c r="AD195" s="292"/>
      <c r="AE195" s="292"/>
      <c r="AF195" s="295"/>
      <c r="AG195" s="293"/>
      <c r="AH195" s="293"/>
      <c r="AI195" s="294"/>
      <c r="AJ195" s="293"/>
      <c r="AK195" s="292"/>
      <c r="AL195" s="292"/>
      <c r="AM195" s="293"/>
      <c r="AN195" s="292"/>
    </row>
    <row r="196" spans="1:40" x14ac:dyDescent="0.25">
      <c r="A196" s="293"/>
      <c r="B196" s="293"/>
      <c r="C196" s="293"/>
      <c r="D196" s="293"/>
      <c r="E196" s="293"/>
      <c r="F196" s="293"/>
      <c r="G196" s="293"/>
      <c r="H196" s="293"/>
      <c r="I196" s="293"/>
      <c r="J196" s="294"/>
      <c r="K196" s="293"/>
      <c r="L196" s="293"/>
      <c r="M196" s="293"/>
      <c r="N196" s="293"/>
      <c r="O196" s="293"/>
      <c r="P196" s="293"/>
      <c r="Q196" s="293"/>
      <c r="R196" s="293"/>
      <c r="S196" s="293"/>
      <c r="T196" s="293"/>
      <c r="U196" s="293"/>
      <c r="V196" s="293"/>
      <c r="W196" s="295"/>
      <c r="X196" s="293"/>
      <c r="Y196" s="295"/>
      <c r="Z196" s="292"/>
      <c r="AA196" s="292"/>
      <c r="AB196" s="292"/>
      <c r="AC196" s="292"/>
      <c r="AD196" s="293" t="s">
        <v>828</v>
      </c>
      <c r="AE196" s="296">
        <v>45414</v>
      </c>
      <c r="AF196" s="295"/>
      <c r="AG196" s="293"/>
      <c r="AH196" s="293"/>
      <c r="AI196" s="294"/>
      <c r="AJ196" s="293"/>
      <c r="AK196" s="292"/>
      <c r="AL196" s="292"/>
      <c r="AM196" s="293"/>
      <c r="AN196" s="292"/>
    </row>
    <row r="197" spans="1:40" ht="242.25" x14ac:dyDescent="0.25">
      <c r="A197" s="293"/>
      <c r="B197" s="293"/>
      <c r="C197" s="293"/>
      <c r="D197" s="293"/>
      <c r="E197" s="293"/>
      <c r="F197" s="293"/>
      <c r="G197" s="293"/>
      <c r="H197" s="293"/>
      <c r="I197" s="293"/>
      <c r="J197" s="294"/>
      <c r="K197" s="293"/>
      <c r="L197" s="293"/>
      <c r="M197" s="293"/>
      <c r="N197" s="293"/>
      <c r="O197" s="293"/>
      <c r="P197" s="293"/>
      <c r="Q197" s="293"/>
      <c r="R197" s="293"/>
      <c r="S197" s="293"/>
      <c r="T197" s="293"/>
      <c r="U197" s="293"/>
      <c r="V197" s="293"/>
      <c r="W197" s="295"/>
      <c r="X197" s="293"/>
      <c r="Y197" s="295"/>
      <c r="Z197" s="292"/>
      <c r="AA197" s="292"/>
      <c r="AB197" s="292"/>
      <c r="AC197" s="292"/>
      <c r="AD197" s="293" t="s">
        <v>836</v>
      </c>
      <c r="AE197" s="293" t="s">
        <v>1159</v>
      </c>
      <c r="AF197" s="295"/>
      <c r="AG197" s="293"/>
      <c r="AH197" s="293"/>
      <c r="AI197" s="294"/>
      <c r="AJ197" s="293"/>
      <c r="AK197" s="292"/>
      <c r="AL197" s="292"/>
      <c r="AM197" s="293"/>
      <c r="AN197" s="292"/>
    </row>
    <row r="198" spans="1:40" x14ac:dyDescent="0.25">
      <c r="A198" s="293"/>
      <c r="B198" s="293"/>
      <c r="C198" s="293"/>
      <c r="D198" s="293"/>
      <c r="E198" s="293"/>
      <c r="F198" s="293"/>
      <c r="G198" s="293"/>
      <c r="H198" s="293"/>
      <c r="I198" s="293"/>
      <c r="J198" s="294"/>
      <c r="K198" s="293"/>
      <c r="L198" s="293"/>
      <c r="M198" s="293"/>
      <c r="N198" s="293"/>
      <c r="O198" s="293"/>
      <c r="P198" s="293"/>
      <c r="Q198" s="293"/>
      <c r="R198" s="293"/>
      <c r="S198" s="293"/>
      <c r="T198" s="293"/>
      <c r="U198" s="293"/>
      <c r="V198" s="293"/>
      <c r="W198" s="295"/>
      <c r="X198" s="293"/>
      <c r="Y198" s="295"/>
      <c r="Z198" s="292"/>
      <c r="AA198" s="292"/>
      <c r="AB198" s="292"/>
      <c r="AC198" s="292"/>
      <c r="AD198" s="293" t="s">
        <v>839</v>
      </c>
      <c r="AE198" s="293" t="s">
        <v>1023</v>
      </c>
      <c r="AF198" s="295"/>
      <c r="AG198" s="293"/>
      <c r="AH198" s="293"/>
      <c r="AI198" s="294"/>
      <c r="AJ198" s="293"/>
      <c r="AK198" s="292"/>
      <c r="AL198" s="292"/>
      <c r="AM198" s="293"/>
      <c r="AN198" s="292"/>
    </row>
    <row r="199" spans="1:40" ht="127.5" x14ac:dyDescent="0.25">
      <c r="A199" s="293" t="s">
        <v>1160</v>
      </c>
      <c r="B199" s="293" t="s">
        <v>1161</v>
      </c>
      <c r="C199" s="293" t="s">
        <v>1162</v>
      </c>
      <c r="D199" s="293" t="s">
        <v>803</v>
      </c>
      <c r="E199" s="293" t="s">
        <v>804</v>
      </c>
      <c r="F199" s="293" t="s">
        <v>1163</v>
      </c>
      <c r="G199" s="293" t="s">
        <v>1164</v>
      </c>
      <c r="H199" s="293" t="s">
        <v>823</v>
      </c>
      <c r="I199" s="293" t="s">
        <v>808</v>
      </c>
      <c r="J199" s="294" t="s">
        <v>809</v>
      </c>
      <c r="K199" s="293" t="s">
        <v>810</v>
      </c>
      <c r="L199" s="293" t="s">
        <v>1165</v>
      </c>
      <c r="M199" s="293" t="s">
        <v>1166</v>
      </c>
      <c r="N199" s="293" t="s">
        <v>1167</v>
      </c>
      <c r="O199" s="293" t="s">
        <v>814</v>
      </c>
      <c r="P199" s="293" t="s">
        <v>815</v>
      </c>
      <c r="Q199" s="293" t="s">
        <v>816</v>
      </c>
      <c r="R199" s="293" t="s">
        <v>817</v>
      </c>
      <c r="S199" s="293" t="s">
        <v>818</v>
      </c>
      <c r="T199" s="293" t="s">
        <v>819</v>
      </c>
      <c r="U199" s="293" t="s">
        <v>820</v>
      </c>
      <c r="V199" s="293" t="s">
        <v>821</v>
      </c>
      <c r="W199" s="295" t="s">
        <v>822</v>
      </c>
      <c r="X199" s="293" t="s">
        <v>822</v>
      </c>
      <c r="Y199" s="295" t="s">
        <v>822</v>
      </c>
      <c r="Z199" s="292"/>
      <c r="AA199" s="292"/>
      <c r="AB199" s="292"/>
      <c r="AC199" s="292"/>
      <c r="AD199" s="292"/>
      <c r="AE199" s="292"/>
      <c r="AF199" s="295" t="s">
        <v>822</v>
      </c>
      <c r="AG199" s="293" t="s">
        <v>823</v>
      </c>
      <c r="AH199" s="293" t="s">
        <v>808</v>
      </c>
      <c r="AI199" s="294" t="s">
        <v>809</v>
      </c>
      <c r="AJ199" s="293" t="s">
        <v>810</v>
      </c>
      <c r="AK199" s="293" t="s">
        <v>1168</v>
      </c>
      <c r="AL199" s="293" t="s">
        <v>984</v>
      </c>
      <c r="AM199" s="293" t="s">
        <v>1169</v>
      </c>
      <c r="AN199" s="292"/>
    </row>
    <row r="200" spans="1:40" x14ac:dyDescent="0.25">
      <c r="A200" s="293"/>
      <c r="B200" s="293"/>
      <c r="C200" s="293"/>
      <c r="D200" s="293"/>
      <c r="E200" s="293"/>
      <c r="F200" s="293"/>
      <c r="G200" s="293"/>
      <c r="H200" s="293"/>
      <c r="I200" s="293"/>
      <c r="J200" s="294"/>
      <c r="K200" s="293"/>
      <c r="L200" s="293"/>
      <c r="M200" s="293"/>
      <c r="N200" s="293"/>
      <c r="O200" s="293"/>
      <c r="P200" s="291" t="s">
        <v>827</v>
      </c>
      <c r="Q200" s="291" t="s">
        <v>827</v>
      </c>
      <c r="R200" s="291" t="s">
        <v>827</v>
      </c>
      <c r="S200" s="291" t="s">
        <v>827</v>
      </c>
      <c r="T200" s="291" t="s">
        <v>827</v>
      </c>
      <c r="U200" s="291" t="s">
        <v>827</v>
      </c>
      <c r="V200" s="291" t="s">
        <v>827</v>
      </c>
      <c r="W200" s="295"/>
      <c r="X200" s="293"/>
      <c r="Y200" s="295"/>
      <c r="Z200" s="292"/>
      <c r="AA200" s="292"/>
      <c r="AB200" s="293" t="s">
        <v>828</v>
      </c>
      <c r="AC200" s="296">
        <v>45403</v>
      </c>
      <c r="AD200" s="293" t="s">
        <v>828</v>
      </c>
      <c r="AE200" s="296">
        <v>45411</v>
      </c>
      <c r="AF200" s="295"/>
      <c r="AG200" s="293"/>
      <c r="AH200" s="293"/>
      <c r="AI200" s="294"/>
      <c r="AJ200" s="293"/>
      <c r="AK200" s="292"/>
      <c r="AL200" s="292"/>
      <c r="AM200" s="293"/>
      <c r="AN200" s="292"/>
    </row>
    <row r="201" spans="1:40" ht="369.75" x14ac:dyDescent="0.25">
      <c r="A201" s="293"/>
      <c r="B201" s="293"/>
      <c r="C201" s="293"/>
      <c r="D201" s="293"/>
      <c r="E201" s="293"/>
      <c r="F201" s="293"/>
      <c r="G201" s="293"/>
      <c r="H201" s="293"/>
      <c r="I201" s="293"/>
      <c r="J201" s="294"/>
      <c r="K201" s="293"/>
      <c r="L201" s="293"/>
      <c r="M201" s="293"/>
      <c r="N201" s="293"/>
      <c r="O201" s="293"/>
      <c r="P201" s="293" t="s">
        <v>1170</v>
      </c>
      <c r="Q201" s="293" t="s">
        <v>830</v>
      </c>
      <c r="R201" s="293" t="s">
        <v>1171</v>
      </c>
      <c r="S201" s="293" t="s">
        <v>832</v>
      </c>
      <c r="T201" s="293" t="s">
        <v>833</v>
      </c>
      <c r="U201" s="293" t="s">
        <v>1172</v>
      </c>
      <c r="V201" s="293" t="s">
        <v>1173</v>
      </c>
      <c r="W201" s="295"/>
      <c r="X201" s="293"/>
      <c r="Y201" s="295"/>
      <c r="Z201" s="292"/>
      <c r="AA201" s="292"/>
      <c r="AB201" s="293" t="s">
        <v>836</v>
      </c>
      <c r="AC201" s="293" t="s">
        <v>1174</v>
      </c>
      <c r="AD201" s="293" t="s">
        <v>836</v>
      </c>
      <c r="AE201" s="293" t="s">
        <v>1175</v>
      </c>
      <c r="AF201" s="295"/>
      <c r="AG201" s="293"/>
      <c r="AH201" s="293"/>
      <c r="AI201" s="294"/>
      <c r="AJ201" s="293"/>
      <c r="AK201" s="292"/>
      <c r="AL201" s="292"/>
      <c r="AM201" s="293"/>
      <c r="AN201" s="292"/>
    </row>
    <row r="202" spans="1:40" x14ac:dyDescent="0.25">
      <c r="A202" s="293"/>
      <c r="B202" s="293"/>
      <c r="C202" s="293"/>
      <c r="D202" s="293"/>
      <c r="E202" s="293"/>
      <c r="F202" s="293"/>
      <c r="G202" s="293"/>
      <c r="H202" s="293"/>
      <c r="I202" s="293"/>
      <c r="J202" s="294"/>
      <c r="K202" s="293"/>
      <c r="L202" s="293"/>
      <c r="M202" s="293"/>
      <c r="N202" s="293"/>
      <c r="O202" s="293"/>
      <c r="P202" s="293"/>
      <c r="Q202" s="293"/>
      <c r="R202" s="293"/>
      <c r="S202" s="293"/>
      <c r="T202" s="293"/>
      <c r="U202" s="293"/>
      <c r="V202" s="293"/>
      <c r="W202" s="295"/>
      <c r="X202" s="293"/>
      <c r="Y202" s="295"/>
      <c r="Z202" s="292"/>
      <c r="AA202" s="292"/>
      <c r="AB202" s="293" t="s">
        <v>839</v>
      </c>
      <c r="AC202" s="293" t="s">
        <v>992</v>
      </c>
      <c r="AD202" s="293" t="s">
        <v>839</v>
      </c>
      <c r="AE202" s="293" t="s">
        <v>880</v>
      </c>
      <c r="AF202" s="295"/>
      <c r="AG202" s="293"/>
      <c r="AH202" s="293"/>
      <c r="AI202" s="294"/>
      <c r="AJ202" s="293"/>
      <c r="AK202" s="292"/>
      <c r="AL202" s="292"/>
      <c r="AM202" s="293"/>
      <c r="AN202" s="292"/>
    </row>
    <row r="203" spans="1:40" x14ac:dyDescent="0.25">
      <c r="A203" s="293"/>
      <c r="B203" s="293"/>
      <c r="C203" s="293"/>
      <c r="D203" s="293"/>
      <c r="E203" s="293"/>
      <c r="F203" s="293"/>
      <c r="G203" s="293"/>
      <c r="H203" s="293"/>
      <c r="I203" s="293"/>
      <c r="J203" s="294"/>
      <c r="K203" s="293"/>
      <c r="L203" s="293"/>
      <c r="M203" s="293"/>
      <c r="N203" s="293"/>
      <c r="O203" s="293"/>
      <c r="P203" s="293"/>
      <c r="Q203" s="293"/>
      <c r="R203" s="293"/>
      <c r="S203" s="293"/>
      <c r="T203" s="293"/>
      <c r="U203" s="293"/>
      <c r="V203" s="293"/>
      <c r="W203" s="295"/>
      <c r="X203" s="293"/>
      <c r="Y203" s="295"/>
      <c r="Z203" s="292"/>
      <c r="AA203" s="292"/>
      <c r="AB203" s="292"/>
      <c r="AC203" s="292"/>
      <c r="AD203" s="292"/>
      <c r="AE203" s="292"/>
      <c r="AF203" s="295"/>
      <c r="AG203" s="293"/>
      <c r="AH203" s="293"/>
      <c r="AI203" s="294"/>
      <c r="AJ203" s="293"/>
      <c r="AK203" s="292"/>
      <c r="AL203" s="292"/>
      <c r="AM203" s="293"/>
      <c r="AN203" s="292"/>
    </row>
    <row r="204" spans="1:40" x14ac:dyDescent="0.25">
      <c r="A204" s="293"/>
      <c r="B204" s="293"/>
      <c r="C204" s="293"/>
      <c r="D204" s="293"/>
      <c r="E204" s="293"/>
      <c r="F204" s="293"/>
      <c r="G204" s="293"/>
      <c r="H204" s="293"/>
      <c r="I204" s="293"/>
      <c r="J204" s="294"/>
      <c r="K204" s="293"/>
      <c r="L204" s="293"/>
      <c r="M204" s="293"/>
      <c r="N204" s="293"/>
      <c r="O204" s="293"/>
      <c r="P204" s="293"/>
      <c r="Q204" s="293"/>
      <c r="R204" s="293"/>
      <c r="S204" s="293"/>
      <c r="T204" s="293"/>
      <c r="U204" s="293"/>
      <c r="V204" s="293"/>
      <c r="W204" s="295"/>
      <c r="X204" s="293"/>
      <c r="Y204" s="295"/>
      <c r="Z204" s="292"/>
      <c r="AA204" s="292"/>
      <c r="AB204" s="292"/>
      <c r="AC204" s="292"/>
      <c r="AD204" s="293" t="s">
        <v>828</v>
      </c>
      <c r="AE204" s="296">
        <v>45415</v>
      </c>
      <c r="AF204" s="295"/>
      <c r="AG204" s="293"/>
      <c r="AH204" s="293"/>
      <c r="AI204" s="294"/>
      <c r="AJ204" s="293"/>
      <c r="AK204" s="292"/>
      <c r="AL204" s="292"/>
      <c r="AM204" s="293"/>
      <c r="AN204" s="292"/>
    </row>
    <row r="205" spans="1:40" ht="255" x14ac:dyDescent="0.25">
      <c r="A205" s="293"/>
      <c r="B205" s="293"/>
      <c r="C205" s="293"/>
      <c r="D205" s="293"/>
      <c r="E205" s="293"/>
      <c r="F205" s="293"/>
      <c r="G205" s="293"/>
      <c r="H205" s="293"/>
      <c r="I205" s="293"/>
      <c r="J205" s="294"/>
      <c r="K205" s="293"/>
      <c r="L205" s="293"/>
      <c r="M205" s="293"/>
      <c r="N205" s="293"/>
      <c r="O205" s="293"/>
      <c r="P205" s="293"/>
      <c r="Q205" s="293"/>
      <c r="R205" s="293"/>
      <c r="S205" s="293"/>
      <c r="T205" s="293"/>
      <c r="U205" s="293"/>
      <c r="V205" s="293"/>
      <c r="W205" s="295"/>
      <c r="X205" s="293"/>
      <c r="Y205" s="295"/>
      <c r="Z205" s="292"/>
      <c r="AA205" s="292"/>
      <c r="AB205" s="292"/>
      <c r="AC205" s="292"/>
      <c r="AD205" s="293" t="s">
        <v>836</v>
      </c>
      <c r="AE205" s="293" t="s">
        <v>1176</v>
      </c>
      <c r="AF205" s="295"/>
      <c r="AG205" s="293"/>
      <c r="AH205" s="293"/>
      <c r="AI205" s="294"/>
      <c r="AJ205" s="293"/>
      <c r="AK205" s="292"/>
      <c r="AL205" s="292"/>
      <c r="AM205" s="293"/>
      <c r="AN205" s="292"/>
    </row>
    <row r="206" spans="1:40" x14ac:dyDescent="0.25">
      <c r="A206" s="293"/>
      <c r="B206" s="293"/>
      <c r="C206" s="293"/>
      <c r="D206" s="293"/>
      <c r="E206" s="293"/>
      <c r="F206" s="293"/>
      <c r="G206" s="293"/>
      <c r="H206" s="293"/>
      <c r="I206" s="293"/>
      <c r="J206" s="294"/>
      <c r="K206" s="293"/>
      <c r="L206" s="293"/>
      <c r="M206" s="293"/>
      <c r="N206" s="293"/>
      <c r="O206" s="293"/>
      <c r="P206" s="293"/>
      <c r="Q206" s="293"/>
      <c r="R206" s="293"/>
      <c r="S206" s="293"/>
      <c r="T206" s="293"/>
      <c r="U206" s="293"/>
      <c r="V206" s="293"/>
      <c r="W206" s="295"/>
      <c r="X206" s="293"/>
      <c r="Y206" s="295"/>
      <c r="Z206" s="292"/>
      <c r="AA206" s="292"/>
      <c r="AB206" s="292"/>
      <c r="AC206" s="292"/>
      <c r="AD206" s="293" t="s">
        <v>839</v>
      </c>
      <c r="AE206" s="293" t="s">
        <v>1058</v>
      </c>
      <c r="AF206" s="295"/>
      <c r="AG206" s="293"/>
      <c r="AH206" s="293"/>
      <c r="AI206" s="294"/>
      <c r="AJ206" s="293"/>
      <c r="AK206" s="292"/>
      <c r="AL206" s="292"/>
      <c r="AM206" s="293"/>
      <c r="AN206" s="292"/>
    </row>
    <row r="207" spans="1:40" ht="89.25" x14ac:dyDescent="0.25">
      <c r="A207" s="293" t="s">
        <v>1177</v>
      </c>
      <c r="B207" s="293" t="s">
        <v>1178</v>
      </c>
      <c r="C207" s="293" t="s">
        <v>1179</v>
      </c>
      <c r="D207" s="293" t="s">
        <v>803</v>
      </c>
      <c r="E207" s="293" t="s">
        <v>804</v>
      </c>
      <c r="F207" s="293" t="s">
        <v>1180</v>
      </c>
      <c r="G207" s="293" t="s">
        <v>1181</v>
      </c>
      <c r="H207" s="293" t="s">
        <v>807</v>
      </c>
      <c r="I207" s="293" t="s">
        <v>888</v>
      </c>
      <c r="J207" s="297" t="s">
        <v>889</v>
      </c>
      <c r="K207" s="293" t="s">
        <v>810</v>
      </c>
      <c r="L207" s="293" t="s">
        <v>1182</v>
      </c>
      <c r="M207" s="293" t="s">
        <v>1183</v>
      </c>
      <c r="N207" s="293" t="s">
        <v>1184</v>
      </c>
      <c r="O207" s="293" t="s">
        <v>814</v>
      </c>
      <c r="P207" s="293" t="s">
        <v>815</v>
      </c>
      <c r="Q207" s="293" t="s">
        <v>816</v>
      </c>
      <c r="R207" s="293" t="s">
        <v>817</v>
      </c>
      <c r="S207" s="293" t="s">
        <v>818</v>
      </c>
      <c r="T207" s="293" t="s">
        <v>819</v>
      </c>
      <c r="U207" s="293" t="s">
        <v>820</v>
      </c>
      <c r="V207" s="293" t="s">
        <v>821</v>
      </c>
      <c r="W207" s="295" t="s">
        <v>822</v>
      </c>
      <c r="X207" s="293" t="s">
        <v>822</v>
      </c>
      <c r="Y207" s="295" t="s">
        <v>822</v>
      </c>
      <c r="Z207" s="292"/>
      <c r="AA207" s="292"/>
      <c r="AB207" s="292"/>
      <c r="AC207" s="292"/>
      <c r="AD207" s="292"/>
      <c r="AE207" s="292"/>
      <c r="AF207" s="295" t="s">
        <v>822</v>
      </c>
      <c r="AG207" s="293" t="s">
        <v>823</v>
      </c>
      <c r="AH207" s="293" t="s">
        <v>888</v>
      </c>
      <c r="AI207" s="297" t="s">
        <v>889</v>
      </c>
      <c r="AJ207" s="293" t="s">
        <v>810</v>
      </c>
      <c r="AK207" s="293" t="s">
        <v>1185</v>
      </c>
      <c r="AL207" s="293" t="s">
        <v>1186</v>
      </c>
      <c r="AM207" s="293" t="s">
        <v>1187</v>
      </c>
      <c r="AN207" s="292"/>
    </row>
    <row r="208" spans="1:40" x14ac:dyDescent="0.25">
      <c r="A208" s="293"/>
      <c r="B208" s="293"/>
      <c r="C208" s="293"/>
      <c r="D208" s="293"/>
      <c r="E208" s="293"/>
      <c r="F208" s="293"/>
      <c r="G208" s="293"/>
      <c r="H208" s="293"/>
      <c r="I208" s="293"/>
      <c r="J208" s="297"/>
      <c r="K208" s="293"/>
      <c r="L208" s="293"/>
      <c r="M208" s="293"/>
      <c r="N208" s="293"/>
      <c r="O208" s="293"/>
      <c r="P208" s="291" t="s">
        <v>827</v>
      </c>
      <c r="Q208" s="291" t="s">
        <v>827</v>
      </c>
      <c r="R208" s="291" t="s">
        <v>827</v>
      </c>
      <c r="S208" s="291" t="s">
        <v>827</v>
      </c>
      <c r="T208" s="291" t="s">
        <v>827</v>
      </c>
      <c r="U208" s="291" t="s">
        <v>827</v>
      </c>
      <c r="V208" s="291" t="s">
        <v>827</v>
      </c>
      <c r="W208" s="295"/>
      <c r="X208" s="293"/>
      <c r="Y208" s="295"/>
      <c r="Z208" s="292"/>
      <c r="AA208" s="292"/>
      <c r="AB208" s="293" t="s">
        <v>828</v>
      </c>
      <c r="AC208" s="296">
        <v>45406</v>
      </c>
      <c r="AD208" s="293" t="s">
        <v>828</v>
      </c>
      <c r="AE208" s="296">
        <v>45406</v>
      </c>
      <c r="AF208" s="295"/>
      <c r="AG208" s="293"/>
      <c r="AH208" s="293"/>
      <c r="AI208" s="297"/>
      <c r="AJ208" s="293"/>
      <c r="AK208" s="292"/>
      <c r="AL208" s="292"/>
      <c r="AM208" s="293"/>
      <c r="AN208" s="292"/>
    </row>
    <row r="209" spans="1:40" ht="102" x14ac:dyDescent="0.25">
      <c r="A209" s="293"/>
      <c r="B209" s="293"/>
      <c r="C209" s="293"/>
      <c r="D209" s="293"/>
      <c r="E209" s="293"/>
      <c r="F209" s="293"/>
      <c r="G209" s="293"/>
      <c r="H209" s="293"/>
      <c r="I209" s="293"/>
      <c r="J209" s="297"/>
      <c r="K209" s="293"/>
      <c r="L209" s="293"/>
      <c r="M209" s="293"/>
      <c r="N209" s="293"/>
      <c r="O209" s="293"/>
      <c r="P209" s="293" t="s">
        <v>1188</v>
      </c>
      <c r="Q209" s="293" t="s">
        <v>830</v>
      </c>
      <c r="R209" s="293" t="s">
        <v>1189</v>
      </c>
      <c r="S209" s="293" t="s">
        <v>832</v>
      </c>
      <c r="T209" s="293" t="s">
        <v>833</v>
      </c>
      <c r="U209" s="293" t="s">
        <v>1190</v>
      </c>
      <c r="V209" s="293" t="s">
        <v>918</v>
      </c>
      <c r="W209" s="295"/>
      <c r="X209" s="293"/>
      <c r="Y209" s="295"/>
      <c r="Z209" s="292"/>
      <c r="AA209" s="292"/>
      <c r="AB209" s="293" t="s">
        <v>836</v>
      </c>
      <c r="AC209" s="293" t="s">
        <v>1191</v>
      </c>
      <c r="AD209" s="293" t="s">
        <v>836</v>
      </c>
      <c r="AE209" s="293" t="s">
        <v>1191</v>
      </c>
      <c r="AF209" s="295"/>
      <c r="AG209" s="293"/>
      <c r="AH209" s="293"/>
      <c r="AI209" s="297"/>
      <c r="AJ209" s="293"/>
      <c r="AK209" s="292"/>
      <c r="AL209" s="292"/>
      <c r="AM209" s="293"/>
      <c r="AN209" s="292"/>
    </row>
    <row r="210" spans="1:40" x14ac:dyDescent="0.25">
      <c r="A210" s="293"/>
      <c r="B210" s="293"/>
      <c r="C210" s="293"/>
      <c r="D210" s="293"/>
      <c r="E210" s="293"/>
      <c r="F210" s="293"/>
      <c r="G210" s="293"/>
      <c r="H210" s="293"/>
      <c r="I210" s="293"/>
      <c r="J210" s="297"/>
      <c r="K210" s="293"/>
      <c r="L210" s="293"/>
      <c r="M210" s="293"/>
      <c r="N210" s="293"/>
      <c r="O210" s="293"/>
      <c r="P210" s="293"/>
      <c r="Q210" s="293"/>
      <c r="R210" s="293"/>
      <c r="S210" s="293"/>
      <c r="T210" s="293"/>
      <c r="U210" s="293"/>
      <c r="V210" s="293"/>
      <c r="W210" s="295"/>
      <c r="X210" s="293"/>
      <c r="Y210" s="295"/>
      <c r="Z210" s="292"/>
      <c r="AA210" s="292"/>
      <c r="AB210" s="293" t="s">
        <v>839</v>
      </c>
      <c r="AC210" s="293" t="s">
        <v>1192</v>
      </c>
      <c r="AD210" s="293" t="s">
        <v>839</v>
      </c>
      <c r="AE210" s="293" t="s">
        <v>1192</v>
      </c>
      <c r="AF210" s="295"/>
      <c r="AG210" s="293"/>
      <c r="AH210" s="293"/>
      <c r="AI210" s="297"/>
      <c r="AJ210" s="293"/>
      <c r="AK210" s="292"/>
      <c r="AL210" s="292"/>
      <c r="AM210" s="293"/>
      <c r="AN210" s="292"/>
    </row>
    <row r="211" spans="1:40" x14ac:dyDescent="0.25">
      <c r="A211" s="293"/>
      <c r="B211" s="293"/>
      <c r="C211" s="293"/>
      <c r="D211" s="293"/>
      <c r="E211" s="293"/>
      <c r="F211" s="293"/>
      <c r="G211" s="293"/>
      <c r="H211" s="293"/>
      <c r="I211" s="293"/>
      <c r="J211" s="297"/>
      <c r="K211" s="293"/>
      <c r="L211" s="293"/>
      <c r="M211" s="293"/>
      <c r="N211" s="293"/>
      <c r="O211" s="293"/>
      <c r="P211" s="293"/>
      <c r="Q211" s="293"/>
      <c r="R211" s="293"/>
      <c r="S211" s="293"/>
      <c r="T211" s="293"/>
      <c r="U211" s="293"/>
      <c r="V211" s="293"/>
      <c r="W211" s="295"/>
      <c r="X211" s="293"/>
      <c r="Y211" s="295"/>
      <c r="Z211" s="292"/>
      <c r="AA211" s="292"/>
      <c r="AB211" s="292"/>
      <c r="AC211" s="292"/>
      <c r="AD211" s="292"/>
      <c r="AE211" s="292"/>
      <c r="AF211" s="295"/>
      <c r="AG211" s="293"/>
      <c r="AH211" s="293"/>
      <c r="AI211" s="297"/>
      <c r="AJ211" s="293"/>
      <c r="AK211" s="292"/>
      <c r="AL211" s="292"/>
      <c r="AM211" s="293"/>
      <c r="AN211" s="292"/>
    </row>
    <row r="212" spans="1:40" x14ac:dyDescent="0.25">
      <c r="A212" s="293"/>
      <c r="B212" s="293"/>
      <c r="C212" s="293"/>
      <c r="D212" s="293"/>
      <c r="E212" s="293"/>
      <c r="F212" s="293"/>
      <c r="G212" s="293"/>
      <c r="H212" s="293"/>
      <c r="I212" s="293"/>
      <c r="J212" s="297"/>
      <c r="K212" s="293"/>
      <c r="L212" s="293"/>
      <c r="M212" s="293"/>
      <c r="N212" s="293"/>
      <c r="O212" s="293"/>
      <c r="P212" s="293"/>
      <c r="Q212" s="293"/>
      <c r="R212" s="293"/>
      <c r="S212" s="293"/>
      <c r="T212" s="293"/>
      <c r="U212" s="293"/>
      <c r="V212" s="293"/>
      <c r="W212" s="295"/>
      <c r="X212" s="293"/>
      <c r="Y212" s="295"/>
      <c r="Z212" s="292"/>
      <c r="AA212" s="292"/>
      <c r="AB212" s="292"/>
      <c r="AC212" s="292"/>
      <c r="AD212" s="293" t="s">
        <v>828</v>
      </c>
      <c r="AE212" s="296">
        <v>45410</v>
      </c>
      <c r="AF212" s="295"/>
      <c r="AG212" s="293"/>
      <c r="AH212" s="293"/>
      <c r="AI212" s="297"/>
      <c r="AJ212" s="293"/>
      <c r="AK212" s="292"/>
      <c r="AL212" s="292"/>
      <c r="AM212" s="293"/>
      <c r="AN212" s="292"/>
    </row>
    <row r="213" spans="1:40" ht="114.75" x14ac:dyDescent="0.25">
      <c r="A213" s="293"/>
      <c r="B213" s="293"/>
      <c r="C213" s="293"/>
      <c r="D213" s="293"/>
      <c r="E213" s="293"/>
      <c r="F213" s="293"/>
      <c r="G213" s="293"/>
      <c r="H213" s="293"/>
      <c r="I213" s="293"/>
      <c r="J213" s="297"/>
      <c r="K213" s="293"/>
      <c r="L213" s="293"/>
      <c r="M213" s="293"/>
      <c r="N213" s="293"/>
      <c r="O213" s="293"/>
      <c r="P213" s="293"/>
      <c r="Q213" s="293"/>
      <c r="R213" s="293"/>
      <c r="S213" s="293"/>
      <c r="T213" s="293"/>
      <c r="U213" s="293"/>
      <c r="V213" s="293"/>
      <c r="W213" s="295"/>
      <c r="X213" s="293"/>
      <c r="Y213" s="295"/>
      <c r="Z213" s="292"/>
      <c r="AA213" s="292"/>
      <c r="AB213" s="292"/>
      <c r="AC213" s="292"/>
      <c r="AD213" s="293" t="s">
        <v>836</v>
      </c>
      <c r="AE213" s="293" t="s">
        <v>1193</v>
      </c>
      <c r="AF213" s="295"/>
      <c r="AG213" s="293"/>
      <c r="AH213" s="293"/>
      <c r="AI213" s="297"/>
      <c r="AJ213" s="293"/>
      <c r="AK213" s="292"/>
      <c r="AL213" s="292"/>
      <c r="AM213" s="293"/>
      <c r="AN213" s="292"/>
    </row>
    <row r="214" spans="1:40" x14ac:dyDescent="0.25">
      <c r="A214" s="293"/>
      <c r="B214" s="293"/>
      <c r="C214" s="293"/>
      <c r="D214" s="293"/>
      <c r="E214" s="293"/>
      <c r="F214" s="293"/>
      <c r="G214" s="293"/>
      <c r="H214" s="293"/>
      <c r="I214" s="293"/>
      <c r="J214" s="297"/>
      <c r="K214" s="293"/>
      <c r="L214" s="293"/>
      <c r="M214" s="293"/>
      <c r="N214" s="293"/>
      <c r="O214" s="293"/>
      <c r="P214" s="293"/>
      <c r="Q214" s="293"/>
      <c r="R214" s="293"/>
      <c r="S214" s="293"/>
      <c r="T214" s="293"/>
      <c r="U214" s="293"/>
      <c r="V214" s="293"/>
      <c r="W214" s="295"/>
      <c r="X214" s="293"/>
      <c r="Y214" s="295"/>
      <c r="Z214" s="292"/>
      <c r="AA214" s="292"/>
      <c r="AB214" s="292"/>
      <c r="AC214" s="292"/>
      <c r="AD214" s="293" t="s">
        <v>839</v>
      </c>
      <c r="AE214" s="293" t="s">
        <v>922</v>
      </c>
      <c r="AF214" s="295"/>
      <c r="AG214" s="293"/>
      <c r="AH214" s="293"/>
      <c r="AI214" s="297"/>
      <c r="AJ214" s="293"/>
      <c r="AK214" s="292"/>
      <c r="AL214" s="292"/>
      <c r="AM214" s="293"/>
      <c r="AN214" s="292"/>
    </row>
    <row r="215" spans="1:40" x14ac:dyDescent="0.25">
      <c r="A215" s="293"/>
      <c r="B215" s="293"/>
      <c r="C215" s="293"/>
      <c r="D215" s="293"/>
      <c r="E215" s="293"/>
      <c r="F215" s="293"/>
      <c r="G215" s="293"/>
      <c r="H215" s="293"/>
      <c r="I215" s="293"/>
      <c r="J215" s="297"/>
      <c r="K215" s="293"/>
      <c r="L215" s="293"/>
      <c r="M215" s="293"/>
      <c r="N215" s="293"/>
      <c r="O215" s="293"/>
      <c r="P215" s="293"/>
      <c r="Q215" s="293"/>
      <c r="R215" s="293"/>
      <c r="S215" s="293"/>
      <c r="T215" s="293"/>
      <c r="U215" s="293"/>
      <c r="V215" s="293"/>
      <c r="W215" s="295"/>
      <c r="X215" s="293"/>
      <c r="Y215" s="295"/>
      <c r="Z215" s="292"/>
      <c r="AA215" s="292"/>
      <c r="AB215" s="292"/>
      <c r="AC215" s="292"/>
      <c r="AD215" s="292"/>
      <c r="AE215" s="292"/>
      <c r="AF215" s="295"/>
      <c r="AG215" s="293"/>
      <c r="AH215" s="293"/>
      <c r="AI215" s="297"/>
      <c r="AJ215" s="293"/>
      <c r="AK215" s="292"/>
      <c r="AL215" s="292"/>
      <c r="AM215" s="293"/>
      <c r="AN215" s="292"/>
    </row>
    <row r="216" spans="1:40" x14ac:dyDescent="0.25">
      <c r="A216" s="293"/>
      <c r="B216" s="293"/>
      <c r="C216" s="293"/>
      <c r="D216" s="293"/>
      <c r="E216" s="293"/>
      <c r="F216" s="293"/>
      <c r="G216" s="293"/>
      <c r="H216" s="293"/>
      <c r="I216" s="293"/>
      <c r="J216" s="297"/>
      <c r="K216" s="293"/>
      <c r="L216" s="293"/>
      <c r="M216" s="293"/>
      <c r="N216" s="293"/>
      <c r="O216" s="293"/>
      <c r="P216" s="293"/>
      <c r="Q216" s="293"/>
      <c r="R216" s="293"/>
      <c r="S216" s="293"/>
      <c r="T216" s="293"/>
      <c r="U216" s="293"/>
      <c r="V216" s="293"/>
      <c r="W216" s="295"/>
      <c r="X216" s="293"/>
      <c r="Y216" s="295"/>
      <c r="Z216" s="292"/>
      <c r="AA216" s="292"/>
      <c r="AB216" s="292"/>
      <c r="AC216" s="292"/>
      <c r="AD216" s="293" t="s">
        <v>828</v>
      </c>
      <c r="AE216" s="296">
        <v>45415</v>
      </c>
      <c r="AF216" s="295"/>
      <c r="AG216" s="293"/>
      <c r="AH216" s="293"/>
      <c r="AI216" s="297"/>
      <c r="AJ216" s="293"/>
      <c r="AK216" s="292"/>
      <c r="AL216" s="292"/>
      <c r="AM216" s="293"/>
      <c r="AN216" s="292"/>
    </row>
    <row r="217" spans="1:40" ht="127.5" x14ac:dyDescent="0.25">
      <c r="A217" s="293"/>
      <c r="B217" s="293"/>
      <c r="C217" s="293"/>
      <c r="D217" s="293"/>
      <c r="E217" s="293"/>
      <c r="F217" s="293"/>
      <c r="G217" s="293"/>
      <c r="H217" s="293"/>
      <c r="I217" s="293"/>
      <c r="J217" s="297"/>
      <c r="K217" s="293"/>
      <c r="L217" s="293"/>
      <c r="M217" s="293"/>
      <c r="N217" s="293"/>
      <c r="O217" s="293"/>
      <c r="P217" s="293"/>
      <c r="Q217" s="293"/>
      <c r="R217" s="293"/>
      <c r="S217" s="293"/>
      <c r="T217" s="293"/>
      <c r="U217" s="293"/>
      <c r="V217" s="293"/>
      <c r="W217" s="295"/>
      <c r="X217" s="293"/>
      <c r="Y217" s="295"/>
      <c r="Z217" s="292"/>
      <c r="AA217" s="292"/>
      <c r="AB217" s="292"/>
      <c r="AC217" s="292"/>
      <c r="AD217" s="293" t="s">
        <v>836</v>
      </c>
      <c r="AE217" s="293" t="s">
        <v>1194</v>
      </c>
      <c r="AF217" s="295"/>
      <c r="AG217" s="293"/>
      <c r="AH217" s="293"/>
      <c r="AI217" s="297"/>
      <c r="AJ217" s="293"/>
      <c r="AK217" s="292"/>
      <c r="AL217" s="292"/>
      <c r="AM217" s="293"/>
      <c r="AN217" s="292"/>
    </row>
    <row r="218" spans="1:40" x14ac:dyDescent="0.25">
      <c r="A218" s="293"/>
      <c r="B218" s="293"/>
      <c r="C218" s="293"/>
      <c r="D218" s="293"/>
      <c r="E218" s="293"/>
      <c r="F218" s="293"/>
      <c r="G218" s="293"/>
      <c r="H218" s="293"/>
      <c r="I218" s="293"/>
      <c r="J218" s="297"/>
      <c r="K218" s="293"/>
      <c r="L218" s="293"/>
      <c r="M218" s="293"/>
      <c r="N218" s="293"/>
      <c r="O218" s="293"/>
      <c r="P218" s="293"/>
      <c r="Q218" s="293"/>
      <c r="R218" s="293"/>
      <c r="S218" s="293"/>
      <c r="T218" s="293"/>
      <c r="U218" s="293"/>
      <c r="V218" s="293"/>
      <c r="W218" s="295"/>
      <c r="X218" s="293"/>
      <c r="Y218" s="295"/>
      <c r="Z218" s="292"/>
      <c r="AA218" s="292"/>
      <c r="AB218" s="292"/>
      <c r="AC218" s="292"/>
      <c r="AD218" s="293" t="s">
        <v>839</v>
      </c>
      <c r="AE218" s="293" t="s">
        <v>1114</v>
      </c>
      <c r="AF218" s="295"/>
      <c r="AG218" s="293"/>
      <c r="AH218" s="293"/>
      <c r="AI218" s="297"/>
      <c r="AJ218" s="293"/>
      <c r="AK218" s="292"/>
      <c r="AL218" s="292"/>
      <c r="AM218" s="293"/>
      <c r="AN218" s="292"/>
    </row>
    <row r="219" spans="1:40" ht="140.25" x14ac:dyDescent="0.25">
      <c r="A219" s="293" t="s">
        <v>1195</v>
      </c>
      <c r="B219" s="293" t="s">
        <v>1196</v>
      </c>
      <c r="C219" s="293" t="s">
        <v>1197</v>
      </c>
      <c r="D219" s="293" t="s">
        <v>803</v>
      </c>
      <c r="E219" s="293" t="s">
        <v>804</v>
      </c>
      <c r="F219" s="293" t="s">
        <v>1198</v>
      </c>
      <c r="G219" s="293" t="s">
        <v>1199</v>
      </c>
      <c r="H219" s="293" t="s">
        <v>1079</v>
      </c>
      <c r="I219" s="293" t="s">
        <v>808</v>
      </c>
      <c r="J219" s="297" t="s">
        <v>889</v>
      </c>
      <c r="K219" s="293" t="s">
        <v>810</v>
      </c>
      <c r="L219" s="293" t="s">
        <v>1200</v>
      </c>
      <c r="M219" s="293" t="s">
        <v>1201</v>
      </c>
      <c r="N219" s="293" t="s">
        <v>1202</v>
      </c>
      <c r="O219" s="293" t="s">
        <v>1203</v>
      </c>
      <c r="P219" s="293" t="s">
        <v>815</v>
      </c>
      <c r="Q219" s="293" t="s">
        <v>816</v>
      </c>
      <c r="R219" s="293" t="s">
        <v>817</v>
      </c>
      <c r="S219" s="293" t="s">
        <v>818</v>
      </c>
      <c r="T219" s="293" t="s">
        <v>819</v>
      </c>
      <c r="U219" s="293" t="s">
        <v>820</v>
      </c>
      <c r="V219" s="293" t="s">
        <v>821</v>
      </c>
      <c r="W219" s="295" t="s">
        <v>822</v>
      </c>
      <c r="X219" s="293" t="s">
        <v>822</v>
      </c>
      <c r="Y219" s="295" t="s">
        <v>822</v>
      </c>
      <c r="Z219" s="292"/>
      <c r="AA219" s="292"/>
      <c r="AB219" s="292"/>
      <c r="AC219" s="292"/>
      <c r="AD219" s="292"/>
      <c r="AE219" s="292"/>
      <c r="AF219" s="295" t="s">
        <v>822</v>
      </c>
      <c r="AG219" s="293" t="s">
        <v>823</v>
      </c>
      <c r="AH219" s="293" t="s">
        <v>808</v>
      </c>
      <c r="AI219" s="294" t="s">
        <v>809</v>
      </c>
      <c r="AJ219" s="293" t="s">
        <v>810</v>
      </c>
      <c r="AK219" s="293" t="s">
        <v>1204</v>
      </c>
      <c r="AL219" s="293" t="s">
        <v>1205</v>
      </c>
      <c r="AM219" s="293" t="s">
        <v>1206</v>
      </c>
      <c r="AN219" s="292"/>
    </row>
    <row r="220" spans="1:40" x14ac:dyDescent="0.25">
      <c r="A220" s="293"/>
      <c r="B220" s="293"/>
      <c r="C220" s="293"/>
      <c r="D220" s="293"/>
      <c r="E220" s="293"/>
      <c r="F220" s="293"/>
      <c r="G220" s="293"/>
      <c r="H220" s="293"/>
      <c r="I220" s="293"/>
      <c r="J220" s="297"/>
      <c r="K220" s="293"/>
      <c r="L220" s="293"/>
      <c r="M220" s="293"/>
      <c r="N220" s="293"/>
      <c r="O220" s="293"/>
      <c r="P220" s="291" t="s">
        <v>827</v>
      </c>
      <c r="Q220" s="291" t="s">
        <v>827</v>
      </c>
      <c r="R220" s="291" t="s">
        <v>827</v>
      </c>
      <c r="S220" s="291" t="s">
        <v>827</v>
      </c>
      <c r="T220" s="291" t="s">
        <v>827</v>
      </c>
      <c r="U220" s="293"/>
      <c r="V220" s="291" t="s">
        <v>827</v>
      </c>
      <c r="W220" s="295"/>
      <c r="X220" s="293"/>
      <c r="Y220" s="295"/>
      <c r="Z220" s="292"/>
      <c r="AA220" s="292"/>
      <c r="AB220" s="292"/>
      <c r="AC220" s="292"/>
      <c r="AD220" s="293" t="s">
        <v>828</v>
      </c>
      <c r="AE220" s="296">
        <v>45397</v>
      </c>
      <c r="AF220" s="295"/>
      <c r="AG220" s="293"/>
      <c r="AH220" s="293"/>
      <c r="AI220" s="294"/>
      <c r="AJ220" s="293"/>
      <c r="AK220" s="292"/>
      <c r="AL220" s="292"/>
      <c r="AM220" s="293"/>
      <c r="AN220" s="292"/>
    </row>
    <row r="221" spans="1:40" ht="51" x14ac:dyDescent="0.25">
      <c r="A221" s="293"/>
      <c r="B221" s="293"/>
      <c r="C221" s="293"/>
      <c r="D221" s="293"/>
      <c r="E221" s="293"/>
      <c r="F221" s="293"/>
      <c r="G221" s="293"/>
      <c r="H221" s="293"/>
      <c r="I221" s="293"/>
      <c r="J221" s="297"/>
      <c r="K221" s="293"/>
      <c r="L221" s="293"/>
      <c r="M221" s="293"/>
      <c r="N221" s="293"/>
      <c r="O221" s="293"/>
      <c r="P221" s="293" t="s">
        <v>1207</v>
      </c>
      <c r="Q221" s="293" t="s">
        <v>1208</v>
      </c>
      <c r="R221" s="293" t="s">
        <v>1209</v>
      </c>
      <c r="S221" s="293" t="s">
        <v>1210</v>
      </c>
      <c r="T221" s="293" t="s">
        <v>1211</v>
      </c>
      <c r="U221" s="293"/>
      <c r="V221" s="293" t="s">
        <v>1212</v>
      </c>
      <c r="W221" s="295"/>
      <c r="X221" s="293"/>
      <c r="Y221" s="295"/>
      <c r="Z221" s="292"/>
      <c r="AA221" s="292"/>
      <c r="AB221" s="292"/>
      <c r="AC221" s="292"/>
      <c r="AD221" s="293" t="s">
        <v>836</v>
      </c>
      <c r="AE221" s="293" t="s">
        <v>1213</v>
      </c>
      <c r="AF221" s="295"/>
      <c r="AG221" s="293"/>
      <c r="AH221" s="293"/>
      <c r="AI221" s="294"/>
      <c r="AJ221" s="293"/>
      <c r="AK221" s="292"/>
      <c r="AL221" s="292"/>
      <c r="AM221" s="293"/>
      <c r="AN221" s="292"/>
    </row>
    <row r="222" spans="1:40" x14ac:dyDescent="0.25">
      <c r="A222" s="293"/>
      <c r="B222" s="293"/>
      <c r="C222" s="293"/>
      <c r="D222" s="293"/>
      <c r="E222" s="293"/>
      <c r="F222" s="293"/>
      <c r="G222" s="293"/>
      <c r="H222" s="293"/>
      <c r="I222" s="293"/>
      <c r="J222" s="297"/>
      <c r="K222" s="293"/>
      <c r="L222" s="293"/>
      <c r="M222" s="293"/>
      <c r="N222" s="293"/>
      <c r="O222" s="293"/>
      <c r="P222" s="293"/>
      <c r="Q222" s="293"/>
      <c r="R222" s="293"/>
      <c r="S222" s="293"/>
      <c r="T222" s="293"/>
      <c r="U222" s="293"/>
      <c r="V222" s="293"/>
      <c r="W222" s="295"/>
      <c r="X222" s="293"/>
      <c r="Y222" s="295"/>
      <c r="Z222" s="292"/>
      <c r="AA222" s="292"/>
      <c r="AB222" s="292"/>
      <c r="AC222" s="292"/>
      <c r="AD222" s="293" t="s">
        <v>839</v>
      </c>
      <c r="AE222" s="293" t="s">
        <v>1093</v>
      </c>
      <c r="AF222" s="295"/>
      <c r="AG222" s="293"/>
      <c r="AH222" s="293"/>
      <c r="AI222" s="294"/>
      <c r="AJ222" s="293"/>
      <c r="AK222" s="292"/>
      <c r="AL222" s="292"/>
      <c r="AM222" s="293"/>
      <c r="AN222" s="292"/>
    </row>
    <row r="223" spans="1:40" x14ac:dyDescent="0.25">
      <c r="A223" s="293"/>
      <c r="B223" s="293"/>
      <c r="C223" s="293"/>
      <c r="D223" s="293"/>
      <c r="E223" s="293"/>
      <c r="F223" s="293"/>
      <c r="G223" s="293"/>
      <c r="H223" s="293"/>
      <c r="I223" s="293"/>
      <c r="J223" s="297"/>
      <c r="K223" s="293"/>
      <c r="L223" s="293"/>
      <c r="M223" s="293"/>
      <c r="N223" s="293"/>
      <c r="O223" s="293"/>
      <c r="P223" s="293"/>
      <c r="Q223" s="293"/>
      <c r="R223" s="293"/>
      <c r="S223" s="293"/>
      <c r="T223" s="293"/>
      <c r="U223" s="293"/>
      <c r="V223" s="293"/>
      <c r="W223" s="295"/>
      <c r="X223" s="293"/>
      <c r="Y223" s="295"/>
      <c r="Z223" s="292"/>
      <c r="AA223" s="292"/>
      <c r="AB223" s="292"/>
      <c r="AC223" s="292"/>
      <c r="AD223" s="292"/>
      <c r="AE223" s="292"/>
      <c r="AF223" s="295"/>
      <c r="AG223" s="293"/>
      <c r="AH223" s="293"/>
      <c r="AI223" s="294"/>
      <c r="AJ223" s="293"/>
      <c r="AK223" s="292"/>
      <c r="AL223" s="292"/>
      <c r="AM223" s="293"/>
      <c r="AN223" s="292"/>
    </row>
    <row r="224" spans="1:40" x14ac:dyDescent="0.25">
      <c r="A224" s="293"/>
      <c r="B224" s="293"/>
      <c r="C224" s="293"/>
      <c r="D224" s="293"/>
      <c r="E224" s="293"/>
      <c r="F224" s="293"/>
      <c r="G224" s="293"/>
      <c r="H224" s="293"/>
      <c r="I224" s="293"/>
      <c r="J224" s="297"/>
      <c r="K224" s="293"/>
      <c r="L224" s="293"/>
      <c r="M224" s="293"/>
      <c r="N224" s="293"/>
      <c r="O224" s="293"/>
      <c r="P224" s="293"/>
      <c r="Q224" s="293"/>
      <c r="R224" s="293"/>
      <c r="S224" s="293"/>
      <c r="T224" s="293"/>
      <c r="U224" s="293"/>
      <c r="V224" s="293"/>
      <c r="W224" s="295"/>
      <c r="X224" s="293"/>
      <c r="Y224" s="295"/>
      <c r="Z224" s="292"/>
      <c r="AA224" s="292"/>
      <c r="AB224" s="292"/>
      <c r="AC224" s="292"/>
      <c r="AD224" s="293" t="s">
        <v>828</v>
      </c>
      <c r="AE224" s="296">
        <v>45415</v>
      </c>
      <c r="AF224" s="295"/>
      <c r="AG224" s="293"/>
      <c r="AH224" s="293"/>
      <c r="AI224" s="294"/>
      <c r="AJ224" s="293"/>
      <c r="AK224" s="292"/>
      <c r="AL224" s="292"/>
      <c r="AM224" s="293"/>
      <c r="AN224" s="292"/>
    </row>
    <row r="225" spans="1:40" ht="153" x14ac:dyDescent="0.25">
      <c r="A225" s="293"/>
      <c r="B225" s="293"/>
      <c r="C225" s="293"/>
      <c r="D225" s="293"/>
      <c r="E225" s="293"/>
      <c r="F225" s="293"/>
      <c r="G225" s="293"/>
      <c r="H225" s="293"/>
      <c r="I225" s="293"/>
      <c r="J225" s="297"/>
      <c r="K225" s="293"/>
      <c r="L225" s="293"/>
      <c r="M225" s="293"/>
      <c r="N225" s="293"/>
      <c r="O225" s="293"/>
      <c r="P225" s="293"/>
      <c r="Q225" s="293"/>
      <c r="R225" s="293"/>
      <c r="S225" s="293"/>
      <c r="T225" s="293"/>
      <c r="U225" s="293"/>
      <c r="V225" s="293"/>
      <c r="W225" s="295"/>
      <c r="X225" s="293"/>
      <c r="Y225" s="295"/>
      <c r="Z225" s="292"/>
      <c r="AA225" s="292"/>
      <c r="AB225" s="292"/>
      <c r="AC225" s="292"/>
      <c r="AD225" s="293" t="s">
        <v>836</v>
      </c>
      <c r="AE225" s="293" t="s">
        <v>1214</v>
      </c>
      <c r="AF225" s="295"/>
      <c r="AG225" s="293"/>
      <c r="AH225" s="293"/>
      <c r="AI225" s="294"/>
      <c r="AJ225" s="293"/>
      <c r="AK225" s="292"/>
      <c r="AL225" s="292"/>
      <c r="AM225" s="293"/>
      <c r="AN225" s="292"/>
    </row>
    <row r="226" spans="1:40" x14ac:dyDescent="0.25">
      <c r="A226" s="293"/>
      <c r="B226" s="293"/>
      <c r="C226" s="293"/>
      <c r="D226" s="293"/>
      <c r="E226" s="293"/>
      <c r="F226" s="293"/>
      <c r="G226" s="293"/>
      <c r="H226" s="293"/>
      <c r="I226" s="293"/>
      <c r="J226" s="297"/>
      <c r="K226" s="293"/>
      <c r="L226" s="293"/>
      <c r="M226" s="293"/>
      <c r="N226" s="293"/>
      <c r="O226" s="293"/>
      <c r="P226" s="293"/>
      <c r="Q226" s="293"/>
      <c r="R226" s="293"/>
      <c r="S226" s="293"/>
      <c r="T226" s="293"/>
      <c r="U226" s="293"/>
      <c r="V226" s="293"/>
      <c r="W226" s="295"/>
      <c r="X226" s="293"/>
      <c r="Y226" s="295"/>
      <c r="Z226" s="292"/>
      <c r="AA226" s="292"/>
      <c r="AB226" s="292"/>
      <c r="AC226" s="292"/>
      <c r="AD226" s="293" t="s">
        <v>839</v>
      </c>
      <c r="AE226" s="293" t="s">
        <v>840</v>
      </c>
      <c r="AF226" s="295"/>
      <c r="AG226" s="293"/>
      <c r="AH226" s="293"/>
      <c r="AI226" s="294"/>
      <c r="AJ226" s="293"/>
      <c r="AK226" s="292"/>
      <c r="AL226" s="292"/>
      <c r="AM226" s="293"/>
      <c r="AN226" s="292"/>
    </row>
    <row r="227" spans="1:40" ht="165.75" x14ac:dyDescent="0.25">
      <c r="A227" s="293"/>
      <c r="B227" s="293"/>
      <c r="C227" s="293"/>
      <c r="D227" s="293"/>
      <c r="E227" s="293"/>
      <c r="F227" s="293"/>
      <c r="G227" s="293"/>
      <c r="H227" s="293"/>
      <c r="I227" s="293"/>
      <c r="J227" s="297"/>
      <c r="K227" s="293"/>
      <c r="L227" s="293" t="s">
        <v>1215</v>
      </c>
      <c r="M227" s="293" t="s">
        <v>1216</v>
      </c>
      <c r="N227" s="293" t="s">
        <v>1217</v>
      </c>
      <c r="O227" s="293" t="s">
        <v>1203</v>
      </c>
      <c r="P227" s="293" t="s">
        <v>815</v>
      </c>
      <c r="Q227" s="293" t="s">
        <v>816</v>
      </c>
      <c r="R227" s="293" t="s">
        <v>817</v>
      </c>
      <c r="S227" s="293" t="s">
        <v>818</v>
      </c>
      <c r="T227" s="293" t="s">
        <v>819</v>
      </c>
      <c r="U227" s="293" t="s">
        <v>820</v>
      </c>
      <c r="V227" s="293" t="s">
        <v>821</v>
      </c>
      <c r="W227" s="295" t="s">
        <v>822</v>
      </c>
      <c r="X227" s="293" t="s">
        <v>822</v>
      </c>
      <c r="Y227" s="295" t="s">
        <v>822</v>
      </c>
      <c r="Z227" s="292"/>
      <c r="AA227" s="292"/>
      <c r="AB227" s="292"/>
      <c r="AC227" s="292"/>
      <c r="AD227" s="292"/>
      <c r="AE227" s="292"/>
      <c r="AF227" s="295"/>
      <c r="AG227" s="293"/>
      <c r="AH227" s="293"/>
      <c r="AI227" s="294"/>
      <c r="AJ227" s="293"/>
      <c r="AK227" s="292"/>
      <c r="AL227" s="292"/>
      <c r="AM227" s="293"/>
      <c r="AN227" s="292"/>
    </row>
    <row r="228" spans="1:40" x14ac:dyDescent="0.25">
      <c r="A228" s="293"/>
      <c r="B228" s="293"/>
      <c r="C228" s="293"/>
      <c r="D228" s="293"/>
      <c r="E228" s="293"/>
      <c r="F228" s="293"/>
      <c r="G228" s="293"/>
      <c r="H228" s="293"/>
      <c r="I228" s="293"/>
      <c r="J228" s="297"/>
      <c r="K228" s="293"/>
      <c r="L228" s="293"/>
      <c r="M228" s="293"/>
      <c r="N228" s="293"/>
      <c r="O228" s="293"/>
      <c r="P228" s="291" t="s">
        <v>827</v>
      </c>
      <c r="Q228" s="291" t="s">
        <v>827</v>
      </c>
      <c r="R228" s="291" t="s">
        <v>827</v>
      </c>
      <c r="S228" s="291" t="s">
        <v>827</v>
      </c>
      <c r="T228" s="291" t="s">
        <v>827</v>
      </c>
      <c r="U228" s="293"/>
      <c r="V228" s="291" t="s">
        <v>827</v>
      </c>
      <c r="W228" s="295"/>
      <c r="X228" s="293"/>
      <c r="Y228" s="295"/>
      <c r="Z228" s="292"/>
      <c r="AA228" s="292"/>
      <c r="AB228" s="293" t="s">
        <v>828</v>
      </c>
      <c r="AC228" s="296">
        <v>45386</v>
      </c>
      <c r="AD228" s="293" t="s">
        <v>828</v>
      </c>
      <c r="AE228" s="296">
        <v>45397</v>
      </c>
      <c r="AF228" s="295"/>
      <c r="AG228" s="293"/>
      <c r="AH228" s="293"/>
      <c r="AI228" s="294"/>
      <c r="AJ228" s="293"/>
      <c r="AK228" s="292"/>
      <c r="AL228" s="292"/>
      <c r="AM228" s="293"/>
      <c r="AN228" s="292"/>
    </row>
    <row r="229" spans="1:40" ht="63.75" x14ac:dyDescent="0.25">
      <c r="A229" s="293"/>
      <c r="B229" s="293"/>
      <c r="C229" s="293"/>
      <c r="D229" s="293"/>
      <c r="E229" s="293"/>
      <c r="F229" s="293"/>
      <c r="G229" s="293"/>
      <c r="H229" s="293"/>
      <c r="I229" s="293"/>
      <c r="J229" s="297"/>
      <c r="K229" s="293"/>
      <c r="L229" s="293"/>
      <c r="M229" s="293"/>
      <c r="N229" s="293"/>
      <c r="O229" s="293"/>
      <c r="P229" s="293" t="s">
        <v>1218</v>
      </c>
      <c r="Q229" s="293" t="s">
        <v>1208</v>
      </c>
      <c r="R229" s="293" t="s">
        <v>1219</v>
      </c>
      <c r="S229" s="293" t="s">
        <v>1220</v>
      </c>
      <c r="T229" s="293" t="s">
        <v>1221</v>
      </c>
      <c r="U229" s="293"/>
      <c r="V229" s="293" t="s">
        <v>1222</v>
      </c>
      <c r="W229" s="295"/>
      <c r="X229" s="293"/>
      <c r="Y229" s="295"/>
      <c r="Z229" s="292"/>
      <c r="AA229" s="292"/>
      <c r="AB229" s="293" t="s">
        <v>836</v>
      </c>
      <c r="AC229" s="293" t="s">
        <v>1223</v>
      </c>
      <c r="AD229" s="293" t="s">
        <v>836</v>
      </c>
      <c r="AE229" s="293" t="s">
        <v>1224</v>
      </c>
      <c r="AF229" s="295"/>
      <c r="AG229" s="293"/>
      <c r="AH229" s="293"/>
      <c r="AI229" s="294"/>
      <c r="AJ229" s="293"/>
      <c r="AK229" s="292"/>
      <c r="AL229" s="292"/>
      <c r="AM229" s="293"/>
      <c r="AN229" s="292"/>
    </row>
    <row r="230" spans="1:40" x14ac:dyDescent="0.25">
      <c r="A230" s="293"/>
      <c r="B230" s="293"/>
      <c r="C230" s="293"/>
      <c r="D230" s="293"/>
      <c r="E230" s="293"/>
      <c r="F230" s="293"/>
      <c r="G230" s="293"/>
      <c r="H230" s="293"/>
      <c r="I230" s="293"/>
      <c r="J230" s="297"/>
      <c r="K230" s="293"/>
      <c r="L230" s="293"/>
      <c r="M230" s="293"/>
      <c r="N230" s="293"/>
      <c r="O230" s="293"/>
      <c r="P230" s="293"/>
      <c r="Q230" s="293"/>
      <c r="R230" s="293"/>
      <c r="S230" s="293"/>
      <c r="T230" s="293"/>
      <c r="U230" s="293"/>
      <c r="V230" s="293"/>
      <c r="W230" s="295"/>
      <c r="X230" s="293"/>
      <c r="Y230" s="295"/>
      <c r="Z230" s="292"/>
      <c r="AA230" s="292"/>
      <c r="AB230" s="293" t="s">
        <v>839</v>
      </c>
      <c r="AC230" s="293" t="s">
        <v>1225</v>
      </c>
      <c r="AD230" s="293" t="s">
        <v>839</v>
      </c>
      <c r="AE230" s="293" t="s">
        <v>1093</v>
      </c>
      <c r="AF230" s="295"/>
      <c r="AG230" s="293"/>
      <c r="AH230" s="293"/>
      <c r="AI230" s="294"/>
      <c r="AJ230" s="293"/>
      <c r="AK230" s="292"/>
      <c r="AL230" s="292"/>
      <c r="AM230" s="293"/>
      <c r="AN230" s="292"/>
    </row>
    <row r="231" spans="1:40" x14ac:dyDescent="0.25">
      <c r="A231" s="293"/>
      <c r="B231" s="293"/>
      <c r="C231" s="293"/>
      <c r="D231" s="293"/>
      <c r="E231" s="293"/>
      <c r="F231" s="293"/>
      <c r="G231" s="293"/>
      <c r="H231" s="293"/>
      <c r="I231" s="293"/>
      <c r="J231" s="297"/>
      <c r="K231" s="293"/>
      <c r="L231" s="293"/>
      <c r="M231" s="293"/>
      <c r="N231" s="293"/>
      <c r="O231" s="293"/>
      <c r="P231" s="293"/>
      <c r="Q231" s="293"/>
      <c r="R231" s="293"/>
      <c r="S231" s="293"/>
      <c r="T231" s="293"/>
      <c r="U231" s="293"/>
      <c r="V231" s="293"/>
      <c r="W231" s="295"/>
      <c r="X231" s="293"/>
      <c r="Y231" s="295"/>
      <c r="Z231" s="292"/>
      <c r="AA231" s="292"/>
      <c r="AB231" s="292"/>
      <c r="AC231" s="292"/>
      <c r="AD231" s="292"/>
      <c r="AE231" s="292"/>
      <c r="AF231" s="295"/>
      <c r="AG231" s="293"/>
      <c r="AH231" s="293"/>
      <c r="AI231" s="294"/>
      <c r="AJ231" s="293"/>
      <c r="AK231" s="292"/>
      <c r="AL231" s="292"/>
      <c r="AM231" s="293"/>
      <c r="AN231" s="292"/>
    </row>
    <row r="232" spans="1:40" x14ac:dyDescent="0.25">
      <c r="A232" s="293"/>
      <c r="B232" s="293"/>
      <c r="C232" s="293"/>
      <c r="D232" s="293"/>
      <c r="E232" s="293"/>
      <c r="F232" s="293"/>
      <c r="G232" s="293"/>
      <c r="H232" s="293"/>
      <c r="I232" s="293"/>
      <c r="J232" s="297"/>
      <c r="K232" s="293"/>
      <c r="L232" s="293"/>
      <c r="M232" s="293"/>
      <c r="N232" s="293"/>
      <c r="O232" s="293"/>
      <c r="P232" s="293"/>
      <c r="Q232" s="293"/>
      <c r="R232" s="293"/>
      <c r="S232" s="293"/>
      <c r="T232" s="293"/>
      <c r="U232" s="293"/>
      <c r="V232" s="293"/>
      <c r="W232" s="295"/>
      <c r="X232" s="293"/>
      <c r="Y232" s="295"/>
      <c r="Z232" s="292"/>
      <c r="AA232" s="292"/>
      <c r="AB232" s="292"/>
      <c r="AC232" s="292"/>
      <c r="AD232" s="293" t="s">
        <v>828</v>
      </c>
      <c r="AE232" s="296">
        <v>45411</v>
      </c>
      <c r="AF232" s="295"/>
      <c r="AG232" s="293"/>
      <c r="AH232" s="293"/>
      <c r="AI232" s="294"/>
      <c r="AJ232" s="293"/>
      <c r="AK232" s="292"/>
      <c r="AL232" s="292"/>
      <c r="AM232" s="293"/>
      <c r="AN232" s="292"/>
    </row>
    <row r="233" spans="1:40" ht="63.75" x14ac:dyDescent="0.25">
      <c r="A233" s="293"/>
      <c r="B233" s="293"/>
      <c r="C233" s="293"/>
      <c r="D233" s="293"/>
      <c r="E233" s="293"/>
      <c r="F233" s="293"/>
      <c r="G233" s="293"/>
      <c r="H233" s="293"/>
      <c r="I233" s="293"/>
      <c r="J233" s="297"/>
      <c r="K233" s="293"/>
      <c r="L233" s="293"/>
      <c r="M233" s="293"/>
      <c r="N233" s="293"/>
      <c r="O233" s="293"/>
      <c r="P233" s="293"/>
      <c r="Q233" s="293"/>
      <c r="R233" s="293"/>
      <c r="S233" s="293"/>
      <c r="T233" s="293"/>
      <c r="U233" s="293"/>
      <c r="V233" s="293"/>
      <c r="W233" s="295"/>
      <c r="X233" s="293"/>
      <c r="Y233" s="295"/>
      <c r="Z233" s="292"/>
      <c r="AA233" s="292"/>
      <c r="AB233" s="292"/>
      <c r="AC233" s="292"/>
      <c r="AD233" s="293" t="s">
        <v>836</v>
      </c>
      <c r="AE233" s="293" t="s">
        <v>1226</v>
      </c>
      <c r="AF233" s="295"/>
      <c r="AG233" s="293"/>
      <c r="AH233" s="293"/>
      <c r="AI233" s="294"/>
      <c r="AJ233" s="293"/>
      <c r="AK233" s="292"/>
      <c r="AL233" s="292"/>
      <c r="AM233" s="293"/>
      <c r="AN233" s="292"/>
    </row>
    <row r="234" spans="1:40" x14ac:dyDescent="0.25">
      <c r="A234" s="293"/>
      <c r="B234" s="293"/>
      <c r="C234" s="293"/>
      <c r="D234" s="293"/>
      <c r="E234" s="293"/>
      <c r="F234" s="293"/>
      <c r="G234" s="293"/>
      <c r="H234" s="293"/>
      <c r="I234" s="293"/>
      <c r="J234" s="297"/>
      <c r="K234" s="293"/>
      <c r="L234" s="293"/>
      <c r="M234" s="293"/>
      <c r="N234" s="293"/>
      <c r="O234" s="293"/>
      <c r="P234" s="293"/>
      <c r="Q234" s="293"/>
      <c r="R234" s="293"/>
      <c r="S234" s="293"/>
      <c r="T234" s="293"/>
      <c r="U234" s="293"/>
      <c r="V234" s="293"/>
      <c r="W234" s="295"/>
      <c r="X234" s="293"/>
      <c r="Y234" s="295"/>
      <c r="Z234" s="292"/>
      <c r="AA234" s="292"/>
      <c r="AB234" s="292"/>
      <c r="AC234" s="292"/>
      <c r="AD234" s="293" t="s">
        <v>839</v>
      </c>
      <c r="AE234" s="293" t="s">
        <v>1093</v>
      </c>
      <c r="AF234" s="295"/>
      <c r="AG234" s="293"/>
      <c r="AH234" s="293"/>
      <c r="AI234" s="294"/>
      <c r="AJ234" s="293"/>
      <c r="AK234" s="292"/>
      <c r="AL234" s="292"/>
      <c r="AM234" s="293"/>
      <c r="AN234" s="292"/>
    </row>
    <row r="235" spans="1:40" x14ac:dyDescent="0.25">
      <c r="A235" s="293"/>
      <c r="B235" s="293"/>
      <c r="C235" s="293"/>
      <c r="D235" s="293"/>
      <c r="E235" s="293"/>
      <c r="F235" s="293"/>
      <c r="G235" s="293"/>
      <c r="H235" s="293"/>
      <c r="I235" s="293"/>
      <c r="J235" s="297"/>
      <c r="K235" s="293"/>
      <c r="L235" s="293"/>
      <c r="M235" s="293"/>
      <c r="N235" s="293"/>
      <c r="O235" s="293"/>
      <c r="P235" s="293"/>
      <c r="Q235" s="293"/>
      <c r="R235" s="293"/>
      <c r="S235" s="293"/>
      <c r="T235" s="293"/>
      <c r="U235" s="293"/>
      <c r="V235" s="293"/>
      <c r="W235" s="295"/>
      <c r="X235" s="293"/>
      <c r="Y235" s="295"/>
      <c r="Z235" s="292"/>
      <c r="AA235" s="292"/>
      <c r="AB235" s="292"/>
      <c r="AC235" s="292"/>
      <c r="AD235" s="292"/>
      <c r="AE235" s="292"/>
      <c r="AF235" s="295"/>
      <c r="AG235" s="293"/>
      <c r="AH235" s="293"/>
      <c r="AI235" s="294"/>
      <c r="AJ235" s="293"/>
      <c r="AK235" s="292"/>
      <c r="AL235" s="292"/>
      <c r="AM235" s="293"/>
      <c r="AN235" s="292"/>
    </row>
    <row r="236" spans="1:40" x14ac:dyDescent="0.25">
      <c r="A236" s="293"/>
      <c r="B236" s="293"/>
      <c r="C236" s="293"/>
      <c r="D236" s="293"/>
      <c r="E236" s="293"/>
      <c r="F236" s="293"/>
      <c r="G236" s="293"/>
      <c r="H236" s="293"/>
      <c r="I236" s="293"/>
      <c r="J236" s="297"/>
      <c r="K236" s="293"/>
      <c r="L236" s="293"/>
      <c r="M236" s="293"/>
      <c r="N236" s="293"/>
      <c r="O236" s="293"/>
      <c r="P236" s="293"/>
      <c r="Q236" s="293"/>
      <c r="R236" s="293"/>
      <c r="S236" s="293"/>
      <c r="T236" s="293"/>
      <c r="U236" s="293"/>
      <c r="V236" s="293"/>
      <c r="W236" s="295"/>
      <c r="X236" s="293"/>
      <c r="Y236" s="295"/>
      <c r="Z236" s="292"/>
      <c r="AA236" s="292"/>
      <c r="AB236" s="292"/>
      <c r="AC236" s="292"/>
      <c r="AD236" s="293" t="s">
        <v>828</v>
      </c>
      <c r="AE236" s="296">
        <v>45386</v>
      </c>
      <c r="AF236" s="295"/>
      <c r="AG236" s="293"/>
      <c r="AH236" s="293"/>
      <c r="AI236" s="294"/>
      <c r="AJ236" s="293"/>
      <c r="AK236" s="292"/>
      <c r="AL236" s="292"/>
      <c r="AM236" s="293"/>
      <c r="AN236" s="292"/>
    </row>
    <row r="237" spans="1:40" ht="63.75" x14ac:dyDescent="0.25">
      <c r="A237" s="293"/>
      <c r="B237" s="293"/>
      <c r="C237" s="293"/>
      <c r="D237" s="293"/>
      <c r="E237" s="293"/>
      <c r="F237" s="293"/>
      <c r="G237" s="293"/>
      <c r="H237" s="293"/>
      <c r="I237" s="293"/>
      <c r="J237" s="297"/>
      <c r="K237" s="293"/>
      <c r="L237" s="293"/>
      <c r="M237" s="293"/>
      <c r="N237" s="293"/>
      <c r="O237" s="293"/>
      <c r="P237" s="293"/>
      <c r="Q237" s="293"/>
      <c r="R237" s="293"/>
      <c r="S237" s="293"/>
      <c r="T237" s="293"/>
      <c r="U237" s="293"/>
      <c r="V237" s="293"/>
      <c r="W237" s="295"/>
      <c r="X237" s="293"/>
      <c r="Y237" s="295"/>
      <c r="Z237" s="292"/>
      <c r="AA237" s="292"/>
      <c r="AB237" s="292"/>
      <c r="AC237" s="292"/>
      <c r="AD237" s="293" t="s">
        <v>836</v>
      </c>
      <c r="AE237" s="293" t="s">
        <v>1227</v>
      </c>
      <c r="AF237" s="295"/>
      <c r="AG237" s="293"/>
      <c r="AH237" s="293"/>
      <c r="AI237" s="294"/>
      <c r="AJ237" s="293"/>
      <c r="AK237" s="292"/>
      <c r="AL237" s="292"/>
      <c r="AM237" s="293"/>
      <c r="AN237" s="292"/>
    </row>
    <row r="238" spans="1:40" x14ac:dyDescent="0.25">
      <c r="A238" s="293"/>
      <c r="B238" s="293"/>
      <c r="C238" s="293"/>
      <c r="D238" s="293"/>
      <c r="E238" s="293"/>
      <c r="F238" s="293"/>
      <c r="G238" s="293"/>
      <c r="H238" s="293"/>
      <c r="I238" s="293"/>
      <c r="J238" s="297"/>
      <c r="K238" s="293"/>
      <c r="L238" s="293"/>
      <c r="M238" s="293"/>
      <c r="N238" s="293"/>
      <c r="O238" s="293"/>
      <c r="P238" s="293"/>
      <c r="Q238" s="293"/>
      <c r="R238" s="293"/>
      <c r="S238" s="293"/>
      <c r="T238" s="293"/>
      <c r="U238" s="293"/>
      <c r="V238" s="293"/>
      <c r="W238" s="295"/>
      <c r="X238" s="293"/>
      <c r="Y238" s="295"/>
      <c r="Z238" s="292"/>
      <c r="AA238" s="292"/>
      <c r="AB238" s="292"/>
      <c r="AC238" s="292"/>
      <c r="AD238" s="293" t="s">
        <v>839</v>
      </c>
      <c r="AE238" s="293" t="s">
        <v>1225</v>
      </c>
      <c r="AF238" s="295"/>
      <c r="AG238" s="293"/>
      <c r="AH238" s="293"/>
      <c r="AI238" s="294"/>
      <c r="AJ238" s="293"/>
      <c r="AK238" s="292"/>
      <c r="AL238" s="292"/>
      <c r="AM238" s="293"/>
      <c r="AN238" s="292"/>
    </row>
    <row r="239" spans="1:40" x14ac:dyDescent="0.25">
      <c r="A239" s="293"/>
      <c r="B239" s="293"/>
      <c r="C239" s="293"/>
      <c r="D239" s="293"/>
      <c r="E239" s="293"/>
      <c r="F239" s="293"/>
      <c r="G239" s="293"/>
      <c r="H239" s="293"/>
      <c r="I239" s="293"/>
      <c r="J239" s="297"/>
      <c r="K239" s="293"/>
      <c r="L239" s="293"/>
      <c r="M239" s="293"/>
      <c r="N239" s="293"/>
      <c r="O239" s="293"/>
      <c r="P239" s="293"/>
      <c r="Q239" s="293"/>
      <c r="R239" s="293"/>
      <c r="S239" s="293"/>
      <c r="T239" s="293"/>
      <c r="U239" s="293"/>
      <c r="V239" s="293"/>
      <c r="W239" s="295"/>
      <c r="X239" s="293"/>
      <c r="Y239" s="295"/>
      <c r="Z239" s="292"/>
      <c r="AA239" s="292"/>
      <c r="AB239" s="292"/>
      <c r="AC239" s="292"/>
      <c r="AD239" s="292"/>
      <c r="AE239" s="292"/>
      <c r="AF239" s="295"/>
      <c r="AG239" s="293"/>
      <c r="AH239" s="293"/>
      <c r="AI239" s="294"/>
      <c r="AJ239" s="293"/>
      <c r="AK239" s="292"/>
      <c r="AL239" s="292"/>
      <c r="AM239" s="293"/>
      <c r="AN239" s="292"/>
    </row>
    <row r="240" spans="1:40" x14ac:dyDescent="0.25">
      <c r="A240" s="293"/>
      <c r="B240" s="293"/>
      <c r="C240" s="293"/>
      <c r="D240" s="293"/>
      <c r="E240" s="293"/>
      <c r="F240" s="293"/>
      <c r="G240" s="293"/>
      <c r="H240" s="293"/>
      <c r="I240" s="293"/>
      <c r="J240" s="297"/>
      <c r="K240" s="293"/>
      <c r="L240" s="293"/>
      <c r="M240" s="293"/>
      <c r="N240" s="293"/>
      <c r="O240" s="293"/>
      <c r="P240" s="293"/>
      <c r="Q240" s="293"/>
      <c r="R240" s="293"/>
      <c r="S240" s="293"/>
      <c r="T240" s="293"/>
      <c r="U240" s="293"/>
      <c r="V240" s="293"/>
      <c r="W240" s="295"/>
      <c r="X240" s="293"/>
      <c r="Y240" s="295"/>
      <c r="Z240" s="292"/>
      <c r="AA240" s="292"/>
      <c r="AB240" s="292"/>
      <c r="AC240" s="292"/>
      <c r="AD240" s="293" t="s">
        <v>828</v>
      </c>
      <c r="AE240" s="296">
        <v>45415</v>
      </c>
      <c r="AF240" s="295"/>
      <c r="AG240" s="293"/>
      <c r="AH240" s="293"/>
      <c r="AI240" s="294"/>
      <c r="AJ240" s="293"/>
      <c r="AK240" s="292"/>
      <c r="AL240" s="292"/>
      <c r="AM240" s="293"/>
      <c r="AN240" s="292"/>
    </row>
    <row r="241" spans="1:40" ht="255" x14ac:dyDescent="0.25">
      <c r="A241" s="293"/>
      <c r="B241" s="293"/>
      <c r="C241" s="293"/>
      <c r="D241" s="293"/>
      <c r="E241" s="293"/>
      <c r="F241" s="293"/>
      <c r="G241" s="293"/>
      <c r="H241" s="293"/>
      <c r="I241" s="293"/>
      <c r="J241" s="297"/>
      <c r="K241" s="293"/>
      <c r="L241" s="293"/>
      <c r="M241" s="293"/>
      <c r="N241" s="293"/>
      <c r="O241" s="293"/>
      <c r="P241" s="293"/>
      <c r="Q241" s="293"/>
      <c r="R241" s="293"/>
      <c r="S241" s="293"/>
      <c r="T241" s="293"/>
      <c r="U241" s="293"/>
      <c r="V241" s="293"/>
      <c r="W241" s="295"/>
      <c r="X241" s="293"/>
      <c r="Y241" s="295"/>
      <c r="Z241" s="292"/>
      <c r="AA241" s="292"/>
      <c r="AB241" s="292"/>
      <c r="AC241" s="292"/>
      <c r="AD241" s="293" t="s">
        <v>836</v>
      </c>
      <c r="AE241" s="293" t="s">
        <v>1228</v>
      </c>
      <c r="AF241" s="295"/>
      <c r="AG241" s="293"/>
      <c r="AH241" s="293"/>
      <c r="AI241" s="294"/>
      <c r="AJ241" s="293"/>
      <c r="AK241" s="292"/>
      <c r="AL241" s="292"/>
      <c r="AM241" s="293"/>
      <c r="AN241" s="292"/>
    </row>
    <row r="242" spans="1:40" x14ac:dyDescent="0.25">
      <c r="A242" s="293"/>
      <c r="B242" s="293"/>
      <c r="C242" s="293"/>
      <c r="D242" s="293"/>
      <c r="E242" s="293"/>
      <c r="F242" s="293"/>
      <c r="G242" s="293"/>
      <c r="H242" s="293"/>
      <c r="I242" s="293"/>
      <c r="J242" s="297"/>
      <c r="K242" s="293"/>
      <c r="L242" s="293"/>
      <c r="M242" s="293"/>
      <c r="N242" s="293"/>
      <c r="O242" s="293"/>
      <c r="P242" s="293"/>
      <c r="Q242" s="293"/>
      <c r="R242" s="293"/>
      <c r="S242" s="293"/>
      <c r="T242" s="293"/>
      <c r="U242" s="293"/>
      <c r="V242" s="293"/>
      <c r="W242" s="295"/>
      <c r="X242" s="293"/>
      <c r="Y242" s="295"/>
      <c r="Z242" s="292"/>
      <c r="AA242" s="292"/>
      <c r="AB242" s="292"/>
      <c r="AC242" s="292"/>
      <c r="AD242" s="293" t="s">
        <v>839</v>
      </c>
      <c r="AE242" s="293" t="s">
        <v>840</v>
      </c>
      <c r="AF242" s="295"/>
      <c r="AG242" s="293"/>
      <c r="AH242" s="293"/>
      <c r="AI242" s="294"/>
      <c r="AJ242" s="293"/>
      <c r="AK242" s="292"/>
      <c r="AL242" s="292"/>
      <c r="AM242" s="293"/>
      <c r="AN242" s="292"/>
    </row>
    <row r="243" spans="1:40" ht="153" x14ac:dyDescent="0.25">
      <c r="A243" s="293" t="s">
        <v>1229</v>
      </c>
      <c r="B243" s="293" t="s">
        <v>1230</v>
      </c>
      <c r="C243" s="293" t="s">
        <v>1231</v>
      </c>
      <c r="D243" s="293" t="s">
        <v>803</v>
      </c>
      <c r="E243" s="293" t="s">
        <v>804</v>
      </c>
      <c r="F243" s="293" t="s">
        <v>1232</v>
      </c>
      <c r="G243" s="293" t="s">
        <v>1233</v>
      </c>
      <c r="H243" s="293" t="s">
        <v>807</v>
      </c>
      <c r="I243" s="293" t="s">
        <v>808</v>
      </c>
      <c r="J243" s="294" t="s">
        <v>809</v>
      </c>
      <c r="K243" s="293" t="s">
        <v>810</v>
      </c>
      <c r="L243" s="293" t="s">
        <v>1234</v>
      </c>
      <c r="M243" s="293" t="s">
        <v>1235</v>
      </c>
      <c r="N243" s="293" t="s">
        <v>1236</v>
      </c>
      <c r="O243" s="293" t="s">
        <v>814</v>
      </c>
      <c r="P243" s="293" t="s">
        <v>815</v>
      </c>
      <c r="Q243" s="293" t="s">
        <v>816</v>
      </c>
      <c r="R243" s="293" t="s">
        <v>817</v>
      </c>
      <c r="S243" s="293" t="s">
        <v>818</v>
      </c>
      <c r="T243" s="293" t="s">
        <v>819</v>
      </c>
      <c r="U243" s="293" t="s">
        <v>820</v>
      </c>
      <c r="V243" s="293" t="s">
        <v>821</v>
      </c>
      <c r="W243" s="295" t="s">
        <v>822</v>
      </c>
      <c r="X243" s="293" t="s">
        <v>822</v>
      </c>
      <c r="Y243" s="295" t="s">
        <v>822</v>
      </c>
      <c r="Z243" s="292"/>
      <c r="AA243" s="292"/>
      <c r="AB243" s="292"/>
      <c r="AC243" s="292"/>
      <c r="AD243" s="292"/>
      <c r="AE243" s="292"/>
      <c r="AF243" s="295" t="s">
        <v>822</v>
      </c>
      <c r="AG243" s="293" t="s">
        <v>823</v>
      </c>
      <c r="AH243" s="293" t="s">
        <v>808</v>
      </c>
      <c r="AI243" s="294" t="s">
        <v>809</v>
      </c>
      <c r="AJ243" s="293" t="s">
        <v>810</v>
      </c>
      <c r="AK243" s="293" t="s">
        <v>1237</v>
      </c>
      <c r="AL243" s="293" t="s">
        <v>1238</v>
      </c>
      <c r="AM243" s="293" t="s">
        <v>1142</v>
      </c>
      <c r="AN243" s="292"/>
    </row>
    <row r="244" spans="1:40" x14ac:dyDescent="0.25">
      <c r="A244" s="293"/>
      <c r="B244" s="293"/>
      <c r="C244" s="293"/>
      <c r="D244" s="293"/>
      <c r="E244" s="293"/>
      <c r="F244" s="293"/>
      <c r="G244" s="293"/>
      <c r="H244" s="293"/>
      <c r="I244" s="293"/>
      <c r="J244" s="294"/>
      <c r="K244" s="293"/>
      <c r="L244" s="293"/>
      <c r="M244" s="293"/>
      <c r="N244" s="293"/>
      <c r="O244" s="293"/>
      <c r="P244" s="291" t="s">
        <v>827</v>
      </c>
      <c r="Q244" s="293"/>
      <c r="R244" s="291" t="s">
        <v>827</v>
      </c>
      <c r="S244" s="291" t="s">
        <v>827</v>
      </c>
      <c r="T244" s="293"/>
      <c r="U244" s="291" t="s">
        <v>827</v>
      </c>
      <c r="V244" s="291" t="s">
        <v>827</v>
      </c>
      <c r="W244" s="295"/>
      <c r="X244" s="293"/>
      <c r="Y244" s="295"/>
      <c r="Z244" s="292"/>
      <c r="AA244" s="292"/>
      <c r="AB244" s="293" t="s">
        <v>828</v>
      </c>
      <c r="AC244" s="296">
        <v>45406</v>
      </c>
      <c r="AD244" s="293" t="s">
        <v>828</v>
      </c>
      <c r="AE244" s="296">
        <v>45408</v>
      </c>
      <c r="AF244" s="295"/>
      <c r="AG244" s="293"/>
      <c r="AH244" s="293"/>
      <c r="AI244" s="294"/>
      <c r="AJ244" s="293"/>
      <c r="AK244" s="293" t="s">
        <v>1239</v>
      </c>
      <c r="AL244" s="293" t="s">
        <v>1141</v>
      </c>
      <c r="AM244" s="293"/>
      <c r="AN244" s="292"/>
    </row>
    <row r="245" spans="1:40" ht="153" x14ac:dyDescent="0.25">
      <c r="A245" s="293"/>
      <c r="B245" s="293"/>
      <c r="C245" s="293"/>
      <c r="D245" s="293"/>
      <c r="E245" s="293"/>
      <c r="F245" s="293"/>
      <c r="G245" s="293"/>
      <c r="H245" s="293"/>
      <c r="I245" s="293"/>
      <c r="J245" s="294"/>
      <c r="K245" s="293"/>
      <c r="L245" s="293"/>
      <c r="M245" s="293"/>
      <c r="N245" s="293"/>
      <c r="O245" s="293"/>
      <c r="P245" s="293" t="s">
        <v>1240</v>
      </c>
      <c r="Q245" s="293"/>
      <c r="R245" s="293" t="s">
        <v>1241</v>
      </c>
      <c r="S245" s="293" t="s">
        <v>1145</v>
      </c>
      <c r="T245" s="293"/>
      <c r="U245" s="293" t="s">
        <v>1242</v>
      </c>
      <c r="V245" s="293" t="s">
        <v>1243</v>
      </c>
      <c r="W245" s="295"/>
      <c r="X245" s="293"/>
      <c r="Y245" s="295"/>
      <c r="Z245" s="292"/>
      <c r="AA245" s="292"/>
      <c r="AB245" s="293" t="s">
        <v>836</v>
      </c>
      <c r="AC245" s="293" t="s">
        <v>1244</v>
      </c>
      <c r="AD245" s="293" t="s">
        <v>836</v>
      </c>
      <c r="AE245" s="293" t="s">
        <v>1245</v>
      </c>
      <c r="AF245" s="295"/>
      <c r="AG245" s="293"/>
      <c r="AH245" s="293"/>
      <c r="AI245" s="294"/>
      <c r="AJ245" s="293"/>
      <c r="AK245" s="292"/>
      <c r="AL245" s="292"/>
      <c r="AM245" s="293"/>
      <c r="AN245" s="292"/>
    </row>
    <row r="246" spans="1:40" x14ac:dyDescent="0.25">
      <c r="A246" s="293"/>
      <c r="B246" s="293"/>
      <c r="C246" s="293"/>
      <c r="D246" s="293"/>
      <c r="E246" s="293"/>
      <c r="F246" s="293"/>
      <c r="G246" s="293"/>
      <c r="H246" s="293"/>
      <c r="I246" s="293"/>
      <c r="J246" s="294"/>
      <c r="K246" s="293"/>
      <c r="L246" s="293"/>
      <c r="M246" s="293"/>
      <c r="N246" s="293"/>
      <c r="O246" s="293"/>
      <c r="P246" s="293"/>
      <c r="Q246" s="293"/>
      <c r="R246" s="293"/>
      <c r="S246" s="293"/>
      <c r="T246" s="293"/>
      <c r="U246" s="293"/>
      <c r="V246" s="293"/>
      <c r="W246" s="295"/>
      <c r="X246" s="293"/>
      <c r="Y246" s="295"/>
      <c r="Z246" s="292"/>
      <c r="AA246" s="292"/>
      <c r="AB246" s="293" t="s">
        <v>839</v>
      </c>
      <c r="AC246" s="293" t="s">
        <v>1149</v>
      </c>
      <c r="AD246" s="293" t="s">
        <v>839</v>
      </c>
      <c r="AE246" s="293" t="s">
        <v>1093</v>
      </c>
      <c r="AF246" s="295"/>
      <c r="AG246" s="293"/>
      <c r="AH246" s="293"/>
      <c r="AI246" s="294"/>
      <c r="AJ246" s="293"/>
      <c r="AK246" s="292"/>
      <c r="AL246" s="292"/>
      <c r="AM246" s="293"/>
      <c r="AN246" s="292"/>
    </row>
    <row r="247" spans="1:40" x14ac:dyDescent="0.25">
      <c r="A247" s="293"/>
      <c r="B247" s="293"/>
      <c r="C247" s="293"/>
      <c r="D247" s="293"/>
      <c r="E247" s="293"/>
      <c r="F247" s="293"/>
      <c r="G247" s="293"/>
      <c r="H247" s="293"/>
      <c r="I247" s="293"/>
      <c r="J247" s="294"/>
      <c r="K247" s="293"/>
      <c r="L247" s="293"/>
      <c r="M247" s="293"/>
      <c r="N247" s="293"/>
      <c r="O247" s="293"/>
      <c r="P247" s="293"/>
      <c r="Q247" s="293"/>
      <c r="R247" s="293"/>
      <c r="S247" s="293"/>
      <c r="T247" s="293"/>
      <c r="U247" s="293"/>
      <c r="V247" s="293"/>
      <c r="W247" s="295"/>
      <c r="X247" s="293"/>
      <c r="Y247" s="295"/>
      <c r="Z247" s="292"/>
      <c r="AA247" s="292"/>
      <c r="AB247" s="292"/>
      <c r="AC247" s="292"/>
      <c r="AD247" s="292"/>
      <c r="AE247" s="292"/>
      <c r="AF247" s="295"/>
      <c r="AG247" s="293"/>
      <c r="AH247" s="293"/>
      <c r="AI247" s="294"/>
      <c r="AJ247" s="293"/>
      <c r="AK247" s="292"/>
      <c r="AL247" s="292"/>
      <c r="AM247" s="293"/>
      <c r="AN247" s="292"/>
    </row>
    <row r="248" spans="1:40" x14ac:dyDescent="0.25">
      <c r="A248" s="293"/>
      <c r="B248" s="293"/>
      <c r="C248" s="293"/>
      <c r="D248" s="293"/>
      <c r="E248" s="293"/>
      <c r="F248" s="293"/>
      <c r="G248" s="293"/>
      <c r="H248" s="293"/>
      <c r="I248" s="293"/>
      <c r="J248" s="294"/>
      <c r="K248" s="293"/>
      <c r="L248" s="293"/>
      <c r="M248" s="293"/>
      <c r="N248" s="293"/>
      <c r="O248" s="293"/>
      <c r="P248" s="293"/>
      <c r="Q248" s="293"/>
      <c r="R248" s="293"/>
      <c r="S248" s="293"/>
      <c r="T248" s="293"/>
      <c r="U248" s="293"/>
      <c r="V248" s="293"/>
      <c r="W248" s="295"/>
      <c r="X248" s="293"/>
      <c r="Y248" s="295"/>
      <c r="Z248" s="292"/>
      <c r="AA248" s="292"/>
      <c r="AB248" s="292"/>
      <c r="AC248" s="292"/>
      <c r="AD248" s="293" t="s">
        <v>828</v>
      </c>
      <c r="AE248" s="296">
        <v>45415</v>
      </c>
      <c r="AF248" s="295"/>
      <c r="AG248" s="293"/>
      <c r="AH248" s="293"/>
      <c r="AI248" s="294"/>
      <c r="AJ248" s="293"/>
      <c r="AK248" s="292"/>
      <c r="AL248" s="292"/>
      <c r="AM248" s="293"/>
      <c r="AN248" s="292"/>
    </row>
    <row r="249" spans="1:40" ht="318.75" x14ac:dyDescent="0.25">
      <c r="A249" s="293"/>
      <c r="B249" s="293"/>
      <c r="C249" s="293"/>
      <c r="D249" s="293"/>
      <c r="E249" s="293"/>
      <c r="F249" s="293"/>
      <c r="G249" s="293"/>
      <c r="H249" s="293"/>
      <c r="I249" s="293"/>
      <c r="J249" s="294"/>
      <c r="K249" s="293"/>
      <c r="L249" s="293"/>
      <c r="M249" s="293"/>
      <c r="N249" s="293"/>
      <c r="O249" s="293"/>
      <c r="P249" s="293"/>
      <c r="Q249" s="293"/>
      <c r="R249" s="293"/>
      <c r="S249" s="293"/>
      <c r="T249" s="293"/>
      <c r="U249" s="293"/>
      <c r="V249" s="293"/>
      <c r="W249" s="295"/>
      <c r="X249" s="293"/>
      <c r="Y249" s="295"/>
      <c r="Z249" s="292"/>
      <c r="AA249" s="292"/>
      <c r="AB249" s="292"/>
      <c r="AC249" s="292"/>
      <c r="AD249" s="293" t="s">
        <v>836</v>
      </c>
      <c r="AE249" s="293" t="s">
        <v>1246</v>
      </c>
      <c r="AF249" s="295"/>
      <c r="AG249" s="293"/>
      <c r="AH249" s="293"/>
      <c r="AI249" s="294"/>
      <c r="AJ249" s="293"/>
      <c r="AK249" s="292"/>
      <c r="AL249" s="292"/>
      <c r="AM249" s="293"/>
      <c r="AN249" s="292"/>
    </row>
    <row r="250" spans="1:40" x14ac:dyDescent="0.25">
      <c r="A250" s="293"/>
      <c r="B250" s="293"/>
      <c r="C250" s="293"/>
      <c r="D250" s="293"/>
      <c r="E250" s="293"/>
      <c r="F250" s="293"/>
      <c r="G250" s="293"/>
      <c r="H250" s="293"/>
      <c r="I250" s="293"/>
      <c r="J250" s="294"/>
      <c r="K250" s="293"/>
      <c r="L250" s="293"/>
      <c r="M250" s="293"/>
      <c r="N250" s="293"/>
      <c r="O250" s="293"/>
      <c r="P250" s="293"/>
      <c r="Q250" s="293"/>
      <c r="R250" s="293"/>
      <c r="S250" s="293"/>
      <c r="T250" s="293"/>
      <c r="U250" s="293"/>
      <c r="V250" s="293"/>
      <c r="W250" s="295"/>
      <c r="X250" s="293"/>
      <c r="Y250" s="295"/>
      <c r="Z250" s="292"/>
      <c r="AA250" s="292"/>
      <c r="AB250" s="292"/>
      <c r="AC250" s="292"/>
      <c r="AD250" s="293" t="s">
        <v>839</v>
      </c>
      <c r="AE250" s="293" t="s">
        <v>903</v>
      </c>
      <c r="AF250" s="295"/>
      <c r="AG250" s="293"/>
      <c r="AH250" s="293"/>
      <c r="AI250" s="294"/>
      <c r="AJ250" s="293"/>
      <c r="AK250" s="292"/>
      <c r="AL250" s="292"/>
      <c r="AM250" s="293"/>
      <c r="AN250" s="292"/>
    </row>
    <row r="251" spans="1:40" ht="191.25" x14ac:dyDescent="0.25">
      <c r="A251" s="293"/>
      <c r="B251" s="293"/>
      <c r="C251" s="293"/>
      <c r="D251" s="293"/>
      <c r="E251" s="293"/>
      <c r="F251" s="293"/>
      <c r="G251" s="293"/>
      <c r="H251" s="293"/>
      <c r="I251" s="293"/>
      <c r="J251" s="294"/>
      <c r="K251" s="293"/>
      <c r="L251" s="293" t="s">
        <v>1247</v>
      </c>
      <c r="M251" s="293" t="s">
        <v>1248</v>
      </c>
      <c r="N251" s="293" t="s">
        <v>1249</v>
      </c>
      <c r="O251" s="293" t="s">
        <v>814</v>
      </c>
      <c r="P251" s="293" t="s">
        <v>815</v>
      </c>
      <c r="Q251" s="293" t="s">
        <v>816</v>
      </c>
      <c r="R251" s="293" t="s">
        <v>817</v>
      </c>
      <c r="S251" s="293" t="s">
        <v>818</v>
      </c>
      <c r="T251" s="293" t="s">
        <v>819</v>
      </c>
      <c r="U251" s="293" t="s">
        <v>820</v>
      </c>
      <c r="V251" s="293" t="s">
        <v>821</v>
      </c>
      <c r="W251" s="295" t="s">
        <v>822</v>
      </c>
      <c r="X251" s="293" t="s">
        <v>822</v>
      </c>
      <c r="Y251" s="295" t="s">
        <v>822</v>
      </c>
      <c r="Z251" s="292"/>
      <c r="AA251" s="292"/>
      <c r="AB251" s="292"/>
      <c r="AC251" s="292"/>
      <c r="AD251" s="292"/>
      <c r="AE251" s="292"/>
      <c r="AF251" s="295"/>
      <c r="AG251" s="293"/>
      <c r="AH251" s="293"/>
      <c r="AI251" s="294"/>
      <c r="AJ251" s="293"/>
      <c r="AK251" s="292"/>
      <c r="AL251" s="292"/>
      <c r="AM251" s="293"/>
      <c r="AN251" s="292"/>
    </row>
    <row r="252" spans="1:40" x14ac:dyDescent="0.25">
      <c r="A252" s="293"/>
      <c r="B252" s="293"/>
      <c r="C252" s="293"/>
      <c r="D252" s="293"/>
      <c r="E252" s="293"/>
      <c r="F252" s="293"/>
      <c r="G252" s="293"/>
      <c r="H252" s="293"/>
      <c r="I252" s="293"/>
      <c r="J252" s="294"/>
      <c r="K252" s="293"/>
      <c r="L252" s="293"/>
      <c r="M252" s="293"/>
      <c r="N252" s="293"/>
      <c r="O252" s="293"/>
      <c r="P252" s="291" t="s">
        <v>827</v>
      </c>
      <c r="Q252" s="293"/>
      <c r="R252" s="291" t="s">
        <v>827</v>
      </c>
      <c r="S252" s="291" t="s">
        <v>827</v>
      </c>
      <c r="T252" s="293"/>
      <c r="U252" s="293"/>
      <c r="V252" s="291" t="s">
        <v>827</v>
      </c>
      <c r="W252" s="295"/>
      <c r="X252" s="293"/>
      <c r="Y252" s="295"/>
      <c r="Z252" s="292"/>
      <c r="AA252" s="292"/>
      <c r="AB252" s="293" t="s">
        <v>828</v>
      </c>
      <c r="AC252" s="296">
        <v>45405</v>
      </c>
      <c r="AD252" s="293" t="s">
        <v>828</v>
      </c>
      <c r="AE252" s="296">
        <v>45408</v>
      </c>
      <c r="AF252" s="295"/>
      <c r="AG252" s="293"/>
      <c r="AH252" s="293"/>
      <c r="AI252" s="294"/>
      <c r="AJ252" s="293"/>
      <c r="AK252" s="292"/>
      <c r="AL252" s="292"/>
      <c r="AM252" s="293"/>
      <c r="AN252" s="292"/>
    </row>
    <row r="253" spans="1:40" ht="331.5" x14ac:dyDescent="0.25">
      <c r="A253" s="293"/>
      <c r="B253" s="293"/>
      <c r="C253" s="293"/>
      <c r="D253" s="293"/>
      <c r="E253" s="293"/>
      <c r="F253" s="293"/>
      <c r="G253" s="293"/>
      <c r="H253" s="293"/>
      <c r="I253" s="293"/>
      <c r="J253" s="294"/>
      <c r="K253" s="293"/>
      <c r="L253" s="293"/>
      <c r="M253" s="293"/>
      <c r="N253" s="293"/>
      <c r="O253" s="293"/>
      <c r="P253" s="293" t="s">
        <v>1250</v>
      </c>
      <c r="Q253" s="293"/>
      <c r="R253" s="293" t="s">
        <v>1251</v>
      </c>
      <c r="S253" s="293" t="s">
        <v>1252</v>
      </c>
      <c r="T253" s="293"/>
      <c r="U253" s="293"/>
      <c r="V253" s="293" t="s">
        <v>1253</v>
      </c>
      <c r="W253" s="295"/>
      <c r="X253" s="293"/>
      <c r="Y253" s="295"/>
      <c r="Z253" s="292"/>
      <c r="AA253" s="292"/>
      <c r="AB253" s="293" t="s">
        <v>836</v>
      </c>
      <c r="AC253" s="293" t="s">
        <v>1254</v>
      </c>
      <c r="AD253" s="293" t="s">
        <v>836</v>
      </c>
      <c r="AE253" s="293" t="s">
        <v>1255</v>
      </c>
      <c r="AF253" s="295"/>
      <c r="AG253" s="293"/>
      <c r="AH253" s="293"/>
      <c r="AI253" s="294"/>
      <c r="AJ253" s="293"/>
      <c r="AK253" s="292"/>
      <c r="AL253" s="292"/>
      <c r="AM253" s="293"/>
      <c r="AN253" s="292"/>
    </row>
    <row r="254" spans="1:40" x14ac:dyDescent="0.25">
      <c r="A254" s="293"/>
      <c r="B254" s="293"/>
      <c r="C254" s="293"/>
      <c r="D254" s="293"/>
      <c r="E254" s="293"/>
      <c r="F254" s="293"/>
      <c r="G254" s="293"/>
      <c r="H254" s="293"/>
      <c r="I254" s="293"/>
      <c r="J254" s="294"/>
      <c r="K254" s="293"/>
      <c r="L254" s="293"/>
      <c r="M254" s="293"/>
      <c r="N254" s="293"/>
      <c r="O254" s="293"/>
      <c r="P254" s="293"/>
      <c r="Q254" s="293"/>
      <c r="R254" s="293"/>
      <c r="S254" s="293"/>
      <c r="T254" s="293"/>
      <c r="U254" s="293"/>
      <c r="V254" s="293"/>
      <c r="W254" s="295"/>
      <c r="X254" s="293"/>
      <c r="Y254" s="295"/>
      <c r="Z254" s="292"/>
      <c r="AA254" s="292"/>
      <c r="AB254" s="293" t="s">
        <v>839</v>
      </c>
      <c r="AC254" s="293" t="s">
        <v>1149</v>
      </c>
      <c r="AD254" s="293" t="s">
        <v>839</v>
      </c>
      <c r="AE254" s="293" t="s">
        <v>1093</v>
      </c>
      <c r="AF254" s="295"/>
      <c r="AG254" s="293"/>
      <c r="AH254" s="293"/>
      <c r="AI254" s="294"/>
      <c r="AJ254" s="293"/>
      <c r="AK254" s="292"/>
      <c r="AL254" s="292"/>
      <c r="AM254" s="293"/>
      <c r="AN254" s="292"/>
    </row>
    <row r="255" spans="1:40" x14ac:dyDescent="0.25">
      <c r="A255" s="293"/>
      <c r="B255" s="293"/>
      <c r="C255" s="293"/>
      <c r="D255" s="293"/>
      <c r="E255" s="293"/>
      <c r="F255" s="293"/>
      <c r="G255" s="293"/>
      <c r="H255" s="293"/>
      <c r="I255" s="293"/>
      <c r="J255" s="294"/>
      <c r="K255" s="293"/>
      <c r="L255" s="293"/>
      <c r="M255" s="293"/>
      <c r="N255" s="293"/>
      <c r="O255" s="293"/>
      <c r="P255" s="293"/>
      <c r="Q255" s="293"/>
      <c r="R255" s="293"/>
      <c r="S255" s="293"/>
      <c r="T255" s="293"/>
      <c r="U255" s="293"/>
      <c r="V255" s="293"/>
      <c r="W255" s="295"/>
      <c r="X255" s="293"/>
      <c r="Y255" s="295"/>
      <c r="Z255" s="292"/>
      <c r="AA255" s="292"/>
      <c r="AB255" s="292"/>
      <c r="AC255" s="292"/>
      <c r="AD255" s="292"/>
      <c r="AE255" s="292"/>
      <c r="AF255" s="295"/>
      <c r="AG255" s="293"/>
      <c r="AH255" s="293"/>
      <c r="AI255" s="294"/>
      <c r="AJ255" s="293"/>
      <c r="AK255" s="292"/>
      <c r="AL255" s="292"/>
      <c r="AM255" s="293"/>
      <c r="AN255" s="292"/>
    </row>
    <row r="256" spans="1:40" x14ac:dyDescent="0.25">
      <c r="A256" s="293"/>
      <c r="B256" s="293"/>
      <c r="C256" s="293"/>
      <c r="D256" s="293"/>
      <c r="E256" s="293"/>
      <c r="F256" s="293"/>
      <c r="G256" s="293"/>
      <c r="H256" s="293"/>
      <c r="I256" s="293"/>
      <c r="J256" s="294"/>
      <c r="K256" s="293"/>
      <c r="L256" s="293"/>
      <c r="M256" s="293"/>
      <c r="N256" s="293"/>
      <c r="O256" s="293"/>
      <c r="P256" s="293"/>
      <c r="Q256" s="293"/>
      <c r="R256" s="293"/>
      <c r="S256" s="293"/>
      <c r="T256" s="293"/>
      <c r="U256" s="293"/>
      <c r="V256" s="293"/>
      <c r="W256" s="295"/>
      <c r="X256" s="293"/>
      <c r="Y256" s="295"/>
      <c r="Z256" s="292"/>
      <c r="AA256" s="292"/>
      <c r="AB256" s="292"/>
      <c r="AC256" s="292"/>
      <c r="AD256" s="293" t="s">
        <v>828</v>
      </c>
      <c r="AE256" s="296">
        <v>45415</v>
      </c>
      <c r="AF256" s="295"/>
      <c r="AG256" s="293"/>
      <c r="AH256" s="293"/>
      <c r="AI256" s="294"/>
      <c r="AJ256" s="293"/>
      <c r="AK256" s="292"/>
      <c r="AL256" s="292"/>
      <c r="AM256" s="293"/>
      <c r="AN256" s="292"/>
    </row>
    <row r="257" spans="1:40" ht="409.5" x14ac:dyDescent="0.25">
      <c r="A257" s="293"/>
      <c r="B257" s="293"/>
      <c r="C257" s="293"/>
      <c r="D257" s="293"/>
      <c r="E257" s="293"/>
      <c r="F257" s="293"/>
      <c r="G257" s="293"/>
      <c r="H257" s="293"/>
      <c r="I257" s="293"/>
      <c r="J257" s="294"/>
      <c r="K257" s="293"/>
      <c r="L257" s="293"/>
      <c r="M257" s="293"/>
      <c r="N257" s="293"/>
      <c r="O257" s="293"/>
      <c r="P257" s="293"/>
      <c r="Q257" s="293"/>
      <c r="R257" s="293"/>
      <c r="S257" s="293"/>
      <c r="T257" s="293"/>
      <c r="U257" s="293"/>
      <c r="V257" s="293"/>
      <c r="W257" s="295"/>
      <c r="X257" s="293"/>
      <c r="Y257" s="295"/>
      <c r="Z257" s="292"/>
      <c r="AA257" s="292"/>
      <c r="AB257" s="292"/>
      <c r="AC257" s="292"/>
      <c r="AD257" s="293" t="s">
        <v>836</v>
      </c>
      <c r="AE257" s="293" t="s">
        <v>1256</v>
      </c>
      <c r="AF257" s="295"/>
      <c r="AG257" s="293"/>
      <c r="AH257" s="293"/>
      <c r="AI257" s="294"/>
      <c r="AJ257" s="293"/>
      <c r="AK257" s="292"/>
      <c r="AL257" s="292"/>
      <c r="AM257" s="293"/>
      <c r="AN257" s="292"/>
    </row>
    <row r="258" spans="1:40" x14ac:dyDescent="0.25">
      <c r="A258" s="293"/>
      <c r="B258" s="293"/>
      <c r="C258" s="293"/>
      <c r="D258" s="293"/>
      <c r="E258" s="293"/>
      <c r="F258" s="293"/>
      <c r="G258" s="293"/>
      <c r="H258" s="293"/>
      <c r="I258" s="293"/>
      <c r="J258" s="294"/>
      <c r="K258" s="293"/>
      <c r="L258" s="293"/>
      <c r="M258" s="293"/>
      <c r="N258" s="293"/>
      <c r="O258" s="293"/>
      <c r="P258" s="293"/>
      <c r="Q258" s="293"/>
      <c r="R258" s="293"/>
      <c r="S258" s="293"/>
      <c r="T258" s="293"/>
      <c r="U258" s="293"/>
      <c r="V258" s="293"/>
      <c r="W258" s="295"/>
      <c r="X258" s="293"/>
      <c r="Y258" s="295"/>
      <c r="Z258" s="292"/>
      <c r="AA258" s="292"/>
      <c r="AB258" s="292"/>
      <c r="AC258" s="292"/>
      <c r="AD258" s="293" t="s">
        <v>839</v>
      </c>
      <c r="AE258" s="293" t="s">
        <v>903</v>
      </c>
      <c r="AF258" s="295"/>
      <c r="AG258" s="293"/>
      <c r="AH258" s="293"/>
      <c r="AI258" s="294"/>
      <c r="AJ258" s="293"/>
      <c r="AK258" s="292"/>
      <c r="AL258" s="292"/>
      <c r="AM258" s="293"/>
      <c r="AN258" s="292"/>
    </row>
    <row r="259" spans="1:40" ht="255" x14ac:dyDescent="0.25">
      <c r="A259" s="293" t="s">
        <v>1257</v>
      </c>
      <c r="B259" s="293" t="s">
        <v>1258</v>
      </c>
      <c r="C259" s="293" t="s">
        <v>1259</v>
      </c>
      <c r="D259" s="293" t="s">
        <v>803</v>
      </c>
      <c r="E259" s="293" t="s">
        <v>804</v>
      </c>
      <c r="F259" s="293" t="s">
        <v>1260</v>
      </c>
      <c r="G259" s="293" t="s">
        <v>1261</v>
      </c>
      <c r="H259" s="293" t="s">
        <v>1262</v>
      </c>
      <c r="I259" s="293" t="s">
        <v>808</v>
      </c>
      <c r="J259" s="297" t="s">
        <v>889</v>
      </c>
      <c r="K259" s="293" t="s">
        <v>810</v>
      </c>
      <c r="L259" s="293" t="s">
        <v>1263</v>
      </c>
      <c r="M259" s="293" t="s">
        <v>1264</v>
      </c>
      <c r="N259" s="293" t="s">
        <v>1265</v>
      </c>
      <c r="O259" s="293" t="s">
        <v>814</v>
      </c>
      <c r="P259" s="293" t="s">
        <v>815</v>
      </c>
      <c r="Q259" s="293" t="s">
        <v>816</v>
      </c>
      <c r="R259" s="293" t="s">
        <v>817</v>
      </c>
      <c r="S259" s="293" t="s">
        <v>818</v>
      </c>
      <c r="T259" s="293" t="s">
        <v>819</v>
      </c>
      <c r="U259" s="293" t="s">
        <v>820</v>
      </c>
      <c r="V259" s="293" t="s">
        <v>821</v>
      </c>
      <c r="W259" s="295" t="s">
        <v>822</v>
      </c>
      <c r="X259" s="293" t="s">
        <v>822</v>
      </c>
      <c r="Y259" s="295" t="s">
        <v>822</v>
      </c>
      <c r="Z259" s="292"/>
      <c r="AA259" s="292"/>
      <c r="AB259" s="292"/>
      <c r="AC259" s="292"/>
      <c r="AD259" s="292"/>
      <c r="AE259" s="292"/>
      <c r="AF259" s="295" t="s">
        <v>822</v>
      </c>
      <c r="AG259" s="293" t="s">
        <v>1079</v>
      </c>
      <c r="AH259" s="293" t="s">
        <v>808</v>
      </c>
      <c r="AI259" s="297" t="s">
        <v>889</v>
      </c>
      <c r="AJ259" s="293" t="s">
        <v>810</v>
      </c>
      <c r="AK259" s="293" t="s">
        <v>1266</v>
      </c>
      <c r="AL259" s="293" t="s">
        <v>1267</v>
      </c>
      <c r="AM259" s="293" t="s">
        <v>1268</v>
      </c>
      <c r="AN259" s="292"/>
    </row>
    <row r="260" spans="1:40" x14ac:dyDescent="0.25">
      <c r="A260" s="293"/>
      <c r="B260" s="293"/>
      <c r="C260" s="293"/>
      <c r="D260" s="293"/>
      <c r="E260" s="293"/>
      <c r="F260" s="293"/>
      <c r="G260" s="293"/>
      <c r="H260" s="293"/>
      <c r="I260" s="293"/>
      <c r="J260" s="297"/>
      <c r="K260" s="293"/>
      <c r="L260" s="293"/>
      <c r="M260" s="293"/>
      <c r="N260" s="293"/>
      <c r="O260" s="293"/>
      <c r="P260" s="291" t="s">
        <v>827</v>
      </c>
      <c r="Q260" s="291" t="s">
        <v>827</v>
      </c>
      <c r="R260" s="291" t="s">
        <v>827</v>
      </c>
      <c r="S260" s="291" t="s">
        <v>827</v>
      </c>
      <c r="T260" s="291" t="s">
        <v>827</v>
      </c>
      <c r="U260" s="291" t="s">
        <v>827</v>
      </c>
      <c r="V260" s="291" t="s">
        <v>827</v>
      </c>
      <c r="W260" s="295"/>
      <c r="X260" s="293"/>
      <c r="Y260" s="295"/>
      <c r="Z260" s="292"/>
      <c r="AA260" s="292"/>
      <c r="AB260" s="293" t="s">
        <v>828</v>
      </c>
      <c r="AC260" s="296">
        <v>45406</v>
      </c>
      <c r="AD260" s="293" t="s">
        <v>828</v>
      </c>
      <c r="AE260" s="296">
        <v>45407</v>
      </c>
      <c r="AF260" s="295"/>
      <c r="AG260" s="293"/>
      <c r="AH260" s="293"/>
      <c r="AI260" s="297"/>
      <c r="AJ260" s="293"/>
      <c r="AK260" s="292"/>
      <c r="AL260" s="292"/>
      <c r="AM260" s="293"/>
      <c r="AN260" s="292"/>
    </row>
    <row r="261" spans="1:40" ht="280.5" x14ac:dyDescent="0.25">
      <c r="A261" s="293"/>
      <c r="B261" s="293"/>
      <c r="C261" s="293"/>
      <c r="D261" s="293"/>
      <c r="E261" s="293"/>
      <c r="F261" s="293"/>
      <c r="G261" s="293"/>
      <c r="H261" s="293"/>
      <c r="I261" s="293"/>
      <c r="J261" s="297"/>
      <c r="K261" s="293"/>
      <c r="L261" s="293"/>
      <c r="M261" s="293"/>
      <c r="N261" s="293"/>
      <c r="O261" s="293"/>
      <c r="P261" s="293" t="s">
        <v>1269</v>
      </c>
      <c r="Q261" s="293" t="s">
        <v>830</v>
      </c>
      <c r="R261" s="293" t="s">
        <v>1270</v>
      </c>
      <c r="S261" s="293" t="s">
        <v>832</v>
      </c>
      <c r="T261" s="293" t="s">
        <v>833</v>
      </c>
      <c r="U261" s="293" t="s">
        <v>1271</v>
      </c>
      <c r="V261" s="293" t="s">
        <v>1272</v>
      </c>
      <c r="W261" s="295"/>
      <c r="X261" s="293"/>
      <c r="Y261" s="295"/>
      <c r="Z261" s="292"/>
      <c r="AA261" s="292"/>
      <c r="AB261" s="293" t="s">
        <v>836</v>
      </c>
      <c r="AC261" s="293" t="s">
        <v>1273</v>
      </c>
      <c r="AD261" s="293" t="s">
        <v>836</v>
      </c>
      <c r="AE261" s="293" t="s">
        <v>1274</v>
      </c>
      <c r="AF261" s="295"/>
      <c r="AG261" s="293"/>
      <c r="AH261" s="293"/>
      <c r="AI261" s="297"/>
      <c r="AJ261" s="293"/>
      <c r="AK261" s="292"/>
      <c r="AL261" s="292"/>
      <c r="AM261" s="293"/>
      <c r="AN261" s="292"/>
    </row>
    <row r="262" spans="1:40" x14ac:dyDescent="0.25">
      <c r="A262" s="293"/>
      <c r="B262" s="293"/>
      <c r="C262" s="293"/>
      <c r="D262" s="293"/>
      <c r="E262" s="293"/>
      <c r="F262" s="293"/>
      <c r="G262" s="293"/>
      <c r="H262" s="293"/>
      <c r="I262" s="293"/>
      <c r="J262" s="297"/>
      <c r="K262" s="293"/>
      <c r="L262" s="293"/>
      <c r="M262" s="293"/>
      <c r="N262" s="293"/>
      <c r="O262" s="293"/>
      <c r="P262" s="293"/>
      <c r="Q262" s="293"/>
      <c r="R262" s="293"/>
      <c r="S262" s="293"/>
      <c r="T262" s="293"/>
      <c r="U262" s="293"/>
      <c r="V262" s="293"/>
      <c r="W262" s="295"/>
      <c r="X262" s="293"/>
      <c r="Y262" s="295"/>
      <c r="Z262" s="292"/>
      <c r="AA262" s="292"/>
      <c r="AB262" s="293" t="s">
        <v>839</v>
      </c>
      <c r="AC262" s="293" t="s">
        <v>1275</v>
      </c>
      <c r="AD262" s="293" t="s">
        <v>839</v>
      </c>
      <c r="AE262" s="293" t="s">
        <v>1276</v>
      </c>
      <c r="AF262" s="295"/>
      <c r="AG262" s="293"/>
      <c r="AH262" s="293"/>
      <c r="AI262" s="297"/>
      <c r="AJ262" s="293"/>
      <c r="AK262" s="292"/>
      <c r="AL262" s="292"/>
      <c r="AM262" s="293"/>
      <c r="AN262" s="292"/>
    </row>
    <row r="263" spans="1:40" x14ac:dyDescent="0.25">
      <c r="A263" s="293"/>
      <c r="B263" s="293"/>
      <c r="C263" s="293"/>
      <c r="D263" s="293"/>
      <c r="E263" s="293"/>
      <c r="F263" s="293"/>
      <c r="G263" s="293"/>
      <c r="H263" s="293"/>
      <c r="I263" s="293"/>
      <c r="J263" s="297"/>
      <c r="K263" s="293"/>
      <c r="L263" s="293"/>
      <c r="M263" s="293"/>
      <c r="N263" s="293"/>
      <c r="O263" s="293"/>
      <c r="P263" s="293"/>
      <c r="Q263" s="293"/>
      <c r="R263" s="293"/>
      <c r="S263" s="293"/>
      <c r="T263" s="293"/>
      <c r="U263" s="293"/>
      <c r="V263" s="293"/>
      <c r="W263" s="295"/>
      <c r="X263" s="293"/>
      <c r="Y263" s="295"/>
      <c r="Z263" s="292"/>
      <c r="AA263" s="292"/>
      <c r="AB263" s="292"/>
      <c r="AC263" s="292"/>
      <c r="AD263" s="292"/>
      <c r="AE263" s="292"/>
      <c r="AF263" s="295"/>
      <c r="AG263" s="293"/>
      <c r="AH263" s="293"/>
      <c r="AI263" s="297"/>
      <c r="AJ263" s="293"/>
      <c r="AK263" s="292"/>
      <c r="AL263" s="292"/>
      <c r="AM263" s="293"/>
      <c r="AN263" s="292"/>
    </row>
    <row r="264" spans="1:40" x14ac:dyDescent="0.25">
      <c r="A264" s="293"/>
      <c r="B264" s="293"/>
      <c r="C264" s="293"/>
      <c r="D264" s="293"/>
      <c r="E264" s="293"/>
      <c r="F264" s="293"/>
      <c r="G264" s="293"/>
      <c r="H264" s="293"/>
      <c r="I264" s="293"/>
      <c r="J264" s="297"/>
      <c r="K264" s="293"/>
      <c r="L264" s="293"/>
      <c r="M264" s="293"/>
      <c r="N264" s="293"/>
      <c r="O264" s="293"/>
      <c r="P264" s="293"/>
      <c r="Q264" s="293"/>
      <c r="R264" s="293"/>
      <c r="S264" s="293"/>
      <c r="T264" s="293"/>
      <c r="U264" s="293"/>
      <c r="V264" s="293"/>
      <c r="W264" s="295"/>
      <c r="X264" s="293"/>
      <c r="Y264" s="295"/>
      <c r="Z264" s="292"/>
      <c r="AA264" s="292"/>
      <c r="AB264" s="292"/>
      <c r="AC264" s="292"/>
      <c r="AD264" s="293" t="s">
        <v>828</v>
      </c>
      <c r="AE264" s="296">
        <v>45415</v>
      </c>
      <c r="AF264" s="295"/>
      <c r="AG264" s="293"/>
      <c r="AH264" s="293"/>
      <c r="AI264" s="297"/>
      <c r="AJ264" s="293"/>
      <c r="AK264" s="292"/>
      <c r="AL264" s="292"/>
      <c r="AM264" s="293"/>
      <c r="AN264" s="292"/>
    </row>
    <row r="265" spans="1:40" ht="165.75" x14ac:dyDescent="0.25">
      <c r="A265" s="293"/>
      <c r="B265" s="293"/>
      <c r="C265" s="293"/>
      <c r="D265" s="293"/>
      <c r="E265" s="293"/>
      <c r="F265" s="293"/>
      <c r="G265" s="293"/>
      <c r="H265" s="293"/>
      <c r="I265" s="293"/>
      <c r="J265" s="297"/>
      <c r="K265" s="293"/>
      <c r="L265" s="293"/>
      <c r="M265" s="293"/>
      <c r="N265" s="293"/>
      <c r="O265" s="293"/>
      <c r="P265" s="293"/>
      <c r="Q265" s="293"/>
      <c r="R265" s="293"/>
      <c r="S265" s="293"/>
      <c r="T265" s="293"/>
      <c r="U265" s="293"/>
      <c r="V265" s="293"/>
      <c r="W265" s="295"/>
      <c r="X265" s="293"/>
      <c r="Y265" s="295"/>
      <c r="Z265" s="292"/>
      <c r="AA265" s="292"/>
      <c r="AB265" s="292"/>
      <c r="AC265" s="292"/>
      <c r="AD265" s="293" t="s">
        <v>836</v>
      </c>
      <c r="AE265" s="293" t="s">
        <v>1277</v>
      </c>
      <c r="AF265" s="295"/>
      <c r="AG265" s="293"/>
      <c r="AH265" s="293"/>
      <c r="AI265" s="297"/>
      <c r="AJ265" s="293"/>
      <c r="AK265" s="292"/>
      <c r="AL265" s="292"/>
      <c r="AM265" s="293"/>
      <c r="AN265" s="292"/>
    </row>
    <row r="266" spans="1:40" x14ac:dyDescent="0.25">
      <c r="A266" s="293"/>
      <c r="B266" s="293"/>
      <c r="C266" s="293"/>
      <c r="D266" s="293"/>
      <c r="E266" s="293"/>
      <c r="F266" s="293"/>
      <c r="G266" s="293"/>
      <c r="H266" s="293"/>
      <c r="I266" s="293"/>
      <c r="J266" s="297"/>
      <c r="K266" s="293"/>
      <c r="L266" s="293"/>
      <c r="M266" s="293"/>
      <c r="N266" s="293"/>
      <c r="O266" s="293"/>
      <c r="P266" s="293"/>
      <c r="Q266" s="293"/>
      <c r="R266" s="293"/>
      <c r="S266" s="293"/>
      <c r="T266" s="293"/>
      <c r="U266" s="293"/>
      <c r="V266" s="293"/>
      <c r="W266" s="295"/>
      <c r="X266" s="293"/>
      <c r="Y266" s="295"/>
      <c r="Z266" s="292"/>
      <c r="AA266" s="292"/>
      <c r="AB266" s="292"/>
      <c r="AC266" s="292"/>
      <c r="AD266" s="293" t="s">
        <v>839</v>
      </c>
      <c r="AE266" s="293" t="s">
        <v>1095</v>
      </c>
      <c r="AF266" s="295"/>
      <c r="AG266" s="293"/>
      <c r="AH266" s="293"/>
      <c r="AI266" s="297"/>
      <c r="AJ266" s="293"/>
      <c r="AK266" s="292"/>
      <c r="AL266" s="292"/>
      <c r="AM266" s="293"/>
      <c r="AN266" s="292"/>
    </row>
    <row r="267" spans="1:40" x14ac:dyDescent="0.25">
      <c r="A267" s="292"/>
      <c r="B267" s="292"/>
      <c r="C267" s="292"/>
      <c r="D267" s="292"/>
      <c r="E267" s="292"/>
      <c r="F267" s="292"/>
      <c r="G267" s="292"/>
      <c r="H267" s="292"/>
      <c r="I267" s="292"/>
      <c r="J267" s="292"/>
      <c r="K267" s="292"/>
      <c r="L267" s="292"/>
      <c r="M267" s="292"/>
      <c r="N267" s="292"/>
      <c r="O267" s="292"/>
      <c r="P267" s="292"/>
      <c r="Q267" s="292"/>
      <c r="R267" s="292"/>
      <c r="S267" s="292"/>
      <c r="T267" s="292"/>
      <c r="U267" s="292"/>
      <c r="V267" s="292"/>
      <c r="W267" s="292"/>
      <c r="X267" s="292"/>
      <c r="Y267" s="292"/>
      <c r="Z267" s="292"/>
      <c r="AA267" s="292"/>
      <c r="AB267" s="292"/>
      <c r="AC267" s="292"/>
      <c r="AD267" s="292"/>
      <c r="AE267" s="292"/>
      <c r="AF267" s="292"/>
      <c r="AG267" s="292"/>
      <c r="AH267" s="292"/>
      <c r="AI267" s="292"/>
      <c r="AJ267" s="292"/>
      <c r="AK267" s="292"/>
      <c r="AL267" s="292"/>
      <c r="AM267" s="292"/>
      <c r="AN267" s="292"/>
    </row>
  </sheetData>
  <autoFilter ref="A1:AN1" xr:uid="{C081FC56-AF7C-4E16-8682-220537874299}"/>
  <pageMargins left="0.75" right="0.75" top="1" bottom="1" header="0.5" footer="0.5"/>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234AD-0769-48FE-8BA7-71897CFC5125}">
  <sheetPr>
    <tabColor theme="0"/>
  </sheetPr>
  <dimension ref="A1:I15"/>
  <sheetViews>
    <sheetView zoomScale="170" zoomScaleNormal="170" workbookViewId="0">
      <selection activeCell="C10" sqref="C10"/>
    </sheetView>
  </sheetViews>
  <sheetFormatPr baseColWidth="10" defaultColWidth="11.42578125" defaultRowHeight="12.75" x14ac:dyDescent="0.25"/>
  <cols>
    <col min="1" max="1" width="16" style="10" customWidth="1"/>
    <col min="2" max="2" width="35.85546875" style="10" customWidth="1"/>
    <col min="3" max="3" width="20.140625" style="10" customWidth="1"/>
    <col min="4" max="4" width="16" style="23" customWidth="1"/>
    <col min="5" max="5" width="18.5703125" style="10" customWidth="1"/>
    <col min="6" max="6" width="22.7109375" style="10" customWidth="1"/>
    <col min="7" max="7" width="11.42578125" style="10"/>
    <col min="8" max="8" width="19.42578125" style="10" customWidth="1"/>
    <col min="9" max="9" width="23" style="10" customWidth="1"/>
    <col min="10" max="16384" width="11.42578125" style="10"/>
  </cols>
  <sheetData>
    <row r="1" spans="1:9" ht="36" customHeight="1" x14ac:dyDescent="0.25">
      <c r="A1" s="326" t="s">
        <v>343</v>
      </c>
      <c r="B1" s="327"/>
      <c r="C1" s="327"/>
      <c r="D1" s="327"/>
      <c r="E1" s="327"/>
      <c r="F1" s="328"/>
    </row>
    <row r="2" spans="1:9" ht="37.5" customHeight="1" x14ac:dyDescent="0.25">
      <c r="A2" s="11" t="s">
        <v>324</v>
      </c>
      <c r="B2" s="11" t="s">
        <v>325</v>
      </c>
      <c r="C2" s="12" t="s">
        <v>370</v>
      </c>
      <c r="D2" s="12" t="s">
        <v>326</v>
      </c>
      <c r="E2" s="13" t="s">
        <v>327</v>
      </c>
      <c r="F2" s="13" t="s">
        <v>328</v>
      </c>
    </row>
    <row r="3" spans="1:9" ht="25.5" customHeight="1" x14ac:dyDescent="0.25">
      <c r="A3" s="14" t="s">
        <v>329</v>
      </c>
      <c r="B3" s="24" t="s">
        <v>356</v>
      </c>
      <c r="C3" s="91" t="s">
        <v>373</v>
      </c>
      <c r="D3" s="15">
        <v>20</v>
      </c>
      <c r="E3" s="16" t="e">
        <f>+AVERAGE(PTEP!#REF!)</f>
        <v>#REF!</v>
      </c>
      <c r="F3" s="17" t="e">
        <f t="shared" ref="F3:F12" si="0">+IF(AND(E3&gt;=0,E3&lt;=0.59),"ZONA BAJA",IF(AND(E3&gt;=0.6,E3&lt;=0.79),"ZONA MEDIA","ZONA ALTA"))</f>
        <v>#REF!</v>
      </c>
    </row>
    <row r="4" spans="1:9" ht="25.5" customHeight="1" x14ac:dyDescent="0.25">
      <c r="A4" s="14" t="s">
        <v>330</v>
      </c>
      <c r="B4" s="24" t="s">
        <v>355</v>
      </c>
      <c r="C4" s="91" t="s">
        <v>372</v>
      </c>
      <c r="D4" s="15">
        <v>10</v>
      </c>
      <c r="E4" s="16" t="e">
        <f>+AVERAGE(PTEP!#REF!)</f>
        <v>#REF!</v>
      </c>
      <c r="F4" s="17" t="e">
        <f t="shared" si="0"/>
        <v>#REF!</v>
      </c>
    </row>
    <row r="5" spans="1:9" ht="25.5" customHeight="1" x14ac:dyDescent="0.25">
      <c r="A5" s="14" t="s">
        <v>331</v>
      </c>
      <c r="B5" s="24" t="s">
        <v>354</v>
      </c>
      <c r="C5" s="91" t="s">
        <v>372</v>
      </c>
      <c r="D5" s="15">
        <v>6</v>
      </c>
      <c r="E5" s="16" t="e">
        <f>+AVERAGE(PTEP!#REF!)</f>
        <v>#REF!</v>
      </c>
      <c r="F5" s="17" t="e">
        <f t="shared" si="0"/>
        <v>#REF!</v>
      </c>
      <c r="H5" s="9" t="s">
        <v>332</v>
      </c>
      <c r="I5" s="18" t="s">
        <v>333</v>
      </c>
    </row>
    <row r="6" spans="1:9" ht="25.5" customHeight="1" x14ac:dyDescent="0.25">
      <c r="A6" s="8" t="s">
        <v>334</v>
      </c>
      <c r="B6" s="24" t="s">
        <v>353</v>
      </c>
      <c r="C6" s="91" t="s">
        <v>371</v>
      </c>
      <c r="D6" s="19">
        <v>2</v>
      </c>
      <c r="E6" s="16" t="e">
        <f>+AVERAGE(PTEP!#REF!)</f>
        <v>#REF!</v>
      </c>
      <c r="F6" s="17" t="e">
        <f t="shared" si="0"/>
        <v>#REF!</v>
      </c>
      <c r="H6" s="9" t="s">
        <v>335</v>
      </c>
      <c r="I6" s="20" t="s">
        <v>336</v>
      </c>
    </row>
    <row r="7" spans="1:9" ht="25.5" customHeight="1" x14ac:dyDescent="0.25">
      <c r="A7" s="8" t="s">
        <v>337</v>
      </c>
      <c r="B7" s="92" t="s">
        <v>352</v>
      </c>
      <c r="C7" s="91" t="s">
        <v>374</v>
      </c>
      <c r="D7" s="19">
        <v>4</v>
      </c>
      <c r="E7" s="16" t="e">
        <f>+AVERAGE(PTEP!#REF!)</f>
        <v>#REF!</v>
      </c>
      <c r="F7" s="17" t="e">
        <f t="shared" si="0"/>
        <v>#REF!</v>
      </c>
      <c r="H7" s="9" t="s">
        <v>338</v>
      </c>
      <c r="I7" s="21" t="s">
        <v>339</v>
      </c>
    </row>
    <row r="8" spans="1:9" ht="25.5" customHeight="1" x14ac:dyDescent="0.25">
      <c r="A8" s="8" t="s">
        <v>344</v>
      </c>
      <c r="B8" s="92" t="s">
        <v>351</v>
      </c>
      <c r="C8" s="91" t="s">
        <v>374</v>
      </c>
      <c r="D8" s="19">
        <v>3</v>
      </c>
      <c r="E8" s="16" t="e">
        <f>+AVERAGE(PTEP!#REF!)</f>
        <v>#REF!</v>
      </c>
      <c r="F8" s="17" t="e">
        <f t="shared" si="0"/>
        <v>#REF!</v>
      </c>
      <c r="H8" s="23"/>
      <c r="I8" s="23"/>
    </row>
    <row r="9" spans="1:9" ht="25.5" customHeight="1" x14ac:dyDescent="0.25">
      <c r="A9" s="8" t="s">
        <v>345</v>
      </c>
      <c r="B9" s="92" t="s">
        <v>350</v>
      </c>
      <c r="C9" s="91" t="s">
        <v>373</v>
      </c>
      <c r="D9" s="19">
        <v>8</v>
      </c>
      <c r="E9" s="16" t="e">
        <f>+AVERAGE(PTEP!#REF!)</f>
        <v>#REF!</v>
      </c>
      <c r="F9" s="17" t="e">
        <f t="shared" si="0"/>
        <v>#REF!</v>
      </c>
      <c r="H9" s="23"/>
      <c r="I9" s="23"/>
    </row>
    <row r="10" spans="1:9" ht="25.5" customHeight="1" x14ac:dyDescent="0.25">
      <c r="A10" s="8" t="s">
        <v>346</v>
      </c>
      <c r="B10" s="24" t="s">
        <v>349</v>
      </c>
      <c r="C10" s="91" t="s">
        <v>371</v>
      </c>
      <c r="D10" s="19">
        <v>6</v>
      </c>
      <c r="E10" s="16" t="e">
        <f>+AVERAGE(PTEP!#REF!)</f>
        <v>#REF!</v>
      </c>
      <c r="F10" s="17" t="e">
        <f t="shared" si="0"/>
        <v>#REF!</v>
      </c>
      <c r="H10" s="23"/>
      <c r="I10" s="23"/>
    </row>
    <row r="11" spans="1:9" ht="25.5" customHeight="1" x14ac:dyDescent="0.25">
      <c r="A11" s="8" t="s">
        <v>347</v>
      </c>
      <c r="B11" s="92" t="s">
        <v>348</v>
      </c>
      <c r="C11" s="91" t="s">
        <v>372</v>
      </c>
      <c r="D11" s="19">
        <v>3</v>
      </c>
      <c r="E11" s="16" t="e">
        <f>+AVERAGE(PTEP!#REF!)</f>
        <v>#REF!</v>
      </c>
      <c r="F11" s="17" t="e">
        <f t="shared" si="0"/>
        <v>#REF!</v>
      </c>
    </row>
    <row r="12" spans="1:9" ht="25.5" customHeight="1" x14ac:dyDescent="0.25">
      <c r="A12" s="322" t="s">
        <v>341</v>
      </c>
      <c r="B12" s="322"/>
      <c r="C12" s="13"/>
      <c r="D12" s="13">
        <f>SUM(D3:D11)</f>
        <v>62</v>
      </c>
      <c r="E12" s="22" t="e">
        <f>+AVERAGE(E3:E11)</f>
        <v>#REF!</v>
      </c>
      <c r="F12" s="17" t="e">
        <f t="shared" si="0"/>
        <v>#REF!</v>
      </c>
    </row>
    <row r="13" spans="1:9" ht="7.5" customHeight="1" x14ac:dyDescent="0.25"/>
    <row r="14" spans="1:9" ht="42.75" customHeight="1" x14ac:dyDescent="0.25">
      <c r="A14" s="329" t="s">
        <v>342</v>
      </c>
      <c r="B14" s="329"/>
      <c r="C14" s="329"/>
      <c r="D14" s="329"/>
      <c r="E14" s="329"/>
      <c r="F14" s="329"/>
      <c r="G14" s="329"/>
      <c r="H14" s="329"/>
      <c r="I14" s="329"/>
    </row>
    <row r="15" spans="1:9" ht="20.25" customHeight="1" x14ac:dyDescent="0.25"/>
  </sheetData>
  <autoFilter ref="A2:F12" xr:uid="{A8F234AD-0769-48FE-8BA7-71897CFC5125}"/>
  <mergeCells count="3">
    <mergeCell ref="A1:F1"/>
    <mergeCell ref="A12:B12"/>
    <mergeCell ref="A14:I14"/>
  </mergeCells>
  <conditionalFormatting sqref="F3:F12">
    <cfRule type="containsText" dxfId="2" priority="1" operator="containsText" text="ZONA ALTA">
      <formula>NOT(ISERROR(SEARCH("ZONA ALTA",F3)))</formula>
    </cfRule>
    <cfRule type="containsText" dxfId="1" priority="2" operator="containsText" text="ZONA MEDIA">
      <formula>NOT(ISERROR(SEARCH("ZONA MEDIA",F3)))</formula>
    </cfRule>
    <cfRule type="containsText" dxfId="0" priority="3" operator="containsText" text="ZONA BAJA">
      <formula>NOT(ISERROR(SEARCH("ZONA BAJA",F3)))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Lista</vt:lpstr>
      <vt:lpstr>Desagregado</vt:lpstr>
      <vt:lpstr>RESUMEN </vt:lpstr>
      <vt:lpstr>PTEP</vt:lpstr>
      <vt:lpstr>Lista </vt:lpstr>
      <vt:lpstr>ResumenPorcentajes</vt:lpstr>
      <vt:lpstr>Seg Riesgos Gestión</vt:lpstr>
      <vt:lpstr>Seg Riesgos Corrupción</vt:lpstr>
      <vt:lpstr>Distribución</vt:lpstr>
      <vt:lpstr>PTEP!Títulos_a_imprimir</vt:lpstr>
      <vt:lpstr>ResumenPorcentajes!Títulos_a_imprimir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NATALIA.MORENO</dc:creator>
  <cp:lastModifiedBy>Angela</cp:lastModifiedBy>
  <cp:lastPrinted>2023-05-10T15:21:05Z</cp:lastPrinted>
  <dcterms:created xsi:type="dcterms:W3CDTF">2023-01-04T19:24:56Z</dcterms:created>
  <dcterms:modified xsi:type="dcterms:W3CDTF">2024-05-16T20:51:43Z</dcterms:modified>
</cp:coreProperties>
</file>